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<sst xmlns="http://schemas.openxmlformats.org/spreadsheetml/2006/main" count="179" uniqueCount="109">
  <si>
    <t>請求日</t>
  </si>
  <si>
    <t>請求番号</t>
  </si>
  <si>
    <t>出来高請求書</t>
  </si>
  <si>
    <t xml:space="preserve">　　　　　　　　　　　　御中</t>
  </si>
  <si>
    <t>請求者</t>
  </si>
  <si>
    <t>（住所）</t>
  </si>
  <si>
    <t>登録番号</t>
  </si>
  <si>
    <t>T</t>
  </si>
  <si>
    <t>連絡先</t>
  </si>
  <si>
    <t>下記のとおり、出来高をご請求申し上げます。出来高の明細ごとの数量と金額は、別紙の出来高調書のとおりです。</t>
  </si>
  <si>
    <t>工事名称</t>
  </si>
  <si>
    <t>工事場所</t>
  </si>
  <si>
    <t>注文書の番号</t>
  </si>
  <si>
    <t>出来高の締め日</t>
  </si>
  <si>
    <t>今回の回</t>
  </si>
  <si>
    <t>ご請求金額（税込）</t>
  </si>
  <si>
    <t>項目</t>
  </si>
  <si>
    <t>金額（円）</t>
  </si>
  <si>
    <t>計算</t>
  </si>
  <si>
    <t>a</t>
  </si>
  <si>
    <t>契約金額（税抜）</t>
  </si>
  <si>
    <t>注文書の金額</t>
  </si>
  <si>
    <t>b</t>
  </si>
  <si>
    <t>追加・変更の契約金額（税抜）</t>
  </si>
  <si>
    <t>変更の注文書の合計</t>
  </si>
  <si>
    <t>c</t>
  </si>
  <si>
    <t>契約金額の合計（税抜）</t>
  </si>
  <si>
    <t>a＋b</t>
  </si>
  <si>
    <t>d</t>
  </si>
  <si>
    <t>今回までの出来高の累計（税抜）</t>
  </si>
  <si>
    <t>出来高調書の累計の金額</t>
  </si>
  <si>
    <t>e</t>
  </si>
  <si>
    <t>出来高率</t>
  </si>
  <si>
    <t>d÷c</t>
  </si>
  <si>
    <t>f</t>
  </si>
  <si>
    <t>支払の割合（%）</t>
  </si>
  <si>
    <t>契約の割合。無ければ100</t>
  </si>
  <si>
    <t>g</t>
  </si>
  <si>
    <t>今回までの請求対象額（累計）</t>
  </si>
  <si>
    <t>d×f÷100（1円未満切り捨て）</t>
  </si>
  <si>
    <t>h</t>
  </si>
  <si>
    <t>前回までの請求額（税抜）</t>
  </si>
  <si>
    <t>下の請求の履歴の合計</t>
  </si>
  <si>
    <t>i</t>
  </si>
  <si>
    <t>今回の請求額（税抜）</t>
  </si>
  <si>
    <t>g−h</t>
  </si>
  <si>
    <t>j</t>
  </si>
  <si>
    <t>消費税額（10%）</t>
  </si>
  <si>
    <t>i×10%（1円未満切り捨て）</t>
  </si>
  <si>
    <t>k</t>
  </si>
  <si>
    <t>今回の請求額（税込）</t>
  </si>
  <si>
    <t>i＋j</t>
  </si>
  <si>
    <t>l</t>
  </si>
  <si>
    <t>残りの契約金額（税抜）</t>
  </si>
  <si>
    <t>c−g（割合で残した分を含む）</t>
  </si>
  <si>
    <t>10%対象（税抜）</t>
  </si>
  <si>
    <t>消費税（10%）</t>
  </si>
  <si>
    <t>お支払期日</t>
  </si>
  <si>
    <t>振込手数料</t>
  </si>
  <si>
    <t>振込先</t>
  </si>
  <si>
    <t>消費税は、この請求書の10%対象の合計に10%を掛けて、1円未満を切り捨てています（1つの請求書につき税率ごとに1回。行ごとに計算して足しません）。</t>
  </si>
  <si>
    <t>請求の履歴（h の前回までの請求額は、この表の請求額（税抜）の合計）</t>
  </si>
  <si>
    <t>回</t>
  </si>
  <si>
    <t>締め日</t>
  </si>
  <si>
    <t>累計の出来高（税抜）</t>
  </si>
  <si>
    <t>請求額（税抜）</t>
  </si>
  <si>
    <t>請求額（税込）</t>
  </si>
  <si>
    <t>入金日</t>
  </si>
  <si>
    <t>入金額</t>
  </si>
  <si>
    <t>合計</t>
  </si>
  <si>
    <t>今回の請求を出したら、この表の次の行に今回の回・締め日・累計の出来高・請求額（税抜）を写します。次の回の h が自動で正しくなります。今回分の出来高に割合を掛けるのではなく、累計に割合を掛けてから前回までの請求額を引くので、1円未満の切り捨てが回ごとにたまりません。</t>
  </si>
  <si>
    <t>2026年10月5日</t>
  </si>
  <si>
    <t>SK-2026-031</t>
  </si>
  <si>
    <t>株式会社サンプル建設 御中</t>
  </si>
  <si>
    <t>株式会社サンプル工業</t>
  </si>
  <si>
    <t>〒000-0000 〇〇県サンプル市〇〇町1-2-3</t>
  </si>
  <si>
    <t>T0000000000000</t>
  </si>
  <si>
    <t>TEL 000-000-0000　担当：山田 太郎</t>
  </si>
  <si>
    <t>〇〇ビル新築工事のうち空調設備工事</t>
  </si>
  <si>
    <t>〇〇県サンプル市〇〇町4-5-6</t>
  </si>
  <si>
    <t>サンプル建設 注文書 No.2026-118（2026年6月20日）</t>
  </si>
  <si>
    <t>2026年9月30日</t>
  </si>
  <si>
    <t>第3回</t>
  </si>
  <si>
    <t>2026年10月31日</t>
  </si>
  <si>
    <t>注文書の支払条件のとおり</t>
  </si>
  <si>
    <t>〇〇銀行 〇〇支店 普通 0000000 カ）サンプルコウギョウ</t>
  </si>
  <si>
    <t>第1回</t>
  </si>
  <si>
    <t>第2回</t>
  </si>
  <si>
    <t>出来高請求書（前回までの差し引き・残額つき）</t>
  </si>
  <si>
    <t>配布元</t>
  </si>
  <si>
    <t>請求フクロウ（FUKULO／合同会社商陣） https://seikyu.fukulo.com/templates/</t>
  </si>
  <si>
    <t>シート構成</t>
  </si>
  <si>
    <t>「記入用」（そのまま使える様式と空欄）・「記入例」（書き方の見本）・「説明」の3枚です。</t>
  </si>
  <si>
    <t>使い方</t>
  </si>
  <si>
    <t>「記入用」の請求日・請求番号・宛名・工事名称を入れ、a 契約金額・b 追加・変更の契約金額・d 今回までの出来高の累計・f 支払の割合を入れます。下の請求の履歴に、前回までの回の請求額（税抜）を写すと、h 前回までの請求額と i 今回の請求額・j 消費税・k 税込が出て、いちばん上の「ご請求金額」に入ります。</t>
  </si>
  <si>
    <t>計算のしかた</t>
  </si>
  <si>
    <t>c＝a＋b。e＝d÷c。g＝d×f÷100（1円未満切り捨て）。h＝請求の履歴の請求額（税抜）の合計。i＝g−h。j＝i×10%（1円未満切り捨て）。k＝i＋j。l＝c−g。記入例：g＝6,348,700×90÷100＝5,713,830、h＝1,350,000＋1,901,340＝3,251,340、i＝2,462,490、j＝246,249、k＝2,708,739。</t>
  </si>
  <si>
    <t>自社に合わせて直すなら</t>
  </si>
  <si>
    <t>元請の締め日や支払の割合が工事ごとに違うときは、f の割合を工事ごとに入れ直します。前払金を受けている契約で、出来高から前払金の分を差し引く決まりがある場合は、i の下に「前払金の精算」の行を足してください。</t>
  </si>
  <si>
    <t>気をつけること</t>
  </si>
  <si>
    <t>d は出来高調書の累計の金額（税抜）と同じ数字にします。出来高調書と請求書で数字が違うと、元請の確認で止まります。請求の履歴は、入金額ではなく請求した額（税抜）を写します。</t>
  </si>
  <si>
    <t>ご利用にあたっての注意</t>
  </si>
  <si>
    <t>無料でお使いいただけます。社内での利用・改変・印刷・配布は自由です。この様式そのものの再配布・販売はご遠慮ください。記入例の会社名・人名・住所・登録番号・金額・日付はすべて架空です。契約の支払条件・税の扱いは、利用者の責任で契約書・取引先・税理士・税務署にお確かめください。</t>
  </si>
  <si>
    <t>関係する法令等</t>
  </si>
  <si>
    <t>消費税法 第57条の4 第1項（適格請求書の記載事項：①発行事業者の氏名または名称と登録番号 ②取引の年月日 ③取引の内容 ④税率ごとに区分して合計した対価の額と適用税率 ⑤税率ごとに区分した消費税額等 ⑥交付を受ける事業者の氏名または名称）・消費税法施行令 第70条の10（消費税額等の端数は1つの適格請求書につき税率ごとに1回処理する）・国税庁「消費税の仕入税額控除制度における適格請求書等保存方式に関するQ&amp;A」問57（端数処理の方法は任意。品目ごとに端数処理して合計することは認められない）。</t>
  </si>
  <si>
    <t>更新日</t>
  </si>
  <si>
    <t>2026年10月24日</t>
  </si>
  <si>
    <t>請求フクロウについて</t>
  </si>
  <si>
    <t>出来高請求書・部分払・工事の請求書・支払通知・インボイスの扱いを、無料Excelと解説でまとめた専門サイトです。https://seikyu.fukulo.com/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</si>
</sst>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
    <numFmt numFmtId="165" formatCode="#,##0;-#,##0;&quot;&quot;"/>
    <numFmt numFmtId="166" formatCode="yyyy/mm/dd"/>
  </numFmts>
  <fonts count="8" x14ac:knownFonts="1">
    <font>
      <color theme="1"/>
      <family val="2"/>
      <scheme val="minor"/>
      <sz val="11"/>
      <name val="Calibri"/>
    </font>
    <font>
      <b/>
      <sz val="10"/>
    </font>
    <font>
      <sz val="10"/>
    </font>
    <font>
      <b/>
      <sz val="16"/>
    </font>
    <font>
      <b/>
      <sz val="12"/>
    </font>
    <font>
      <color rgb="FF4B5563"/>
      <sz val="9"/>
    </font>
    <font>
      <b/>
      <sz val="14"/>
    </font>
    <font>
      <b/>
      <color rgb="FFFFFFFF"/>
      <sz val="10"/>
    </font>
  </fonts>
  <fills count="6">
    <fill>
      <patternFill patternType="none"/>
    </fill>
    <fill>
      <patternFill patternType="gray125"/>
    </fill>
    <fill>
      <patternFill patternType="solid">
        <fgColor rgb="FFEAF0FA"/>
      </patternFill>
    </fill>
    <fill>
      <patternFill patternType="solid">
        <fgColor rgb="FFFFFDF2"/>
      </patternFill>
    </fill>
    <fill>
      <patternFill patternType="solid">
        <fgColor rgb="FFFFF4C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4">
    <xf numFmtId="0" fontId="0" fillId="0" borderId="0" xfId="0"/>
    <xf numFmtId="0" fontId="1" fillId="2" borderId="1" xfId="0" applyFont="1" applyFill="1" applyBorder="1" applyAlignment="1">
      <alignment vertical="center" wrapText="1"/>
    </xf>
    <xf numFmtId="0" fontId="2" fillId="3" borderId="1" xfId="0" applyFont="1" applyFill="1" applyBorder="1" applyAlignment="1">
      <alignment vertical="center" wrapText="1"/>
    </xf>
    <xf numFmtId="0" fontId="3" fillId="0" borderId="0" xfId="0" applyFont="1" applyAlignment="1">
      <alignment horizontal="center" vertical="center"/>
    </xf>
    <xf numFmtId="0" fontId="4" fillId="0" borderId="0" xfId="0" applyFont="1" applyAlignment="1">
      <alignment vertical="center"/>
    </xf>
    <xf numFmtId="0" fontId="2" fillId="0" borderId="1" xfId="0" applyFont="1" applyBorder="1" applyAlignment="1">
      <alignment vertical="center" wrapText="1"/>
    </xf>
    <xf numFmtId="0" fontId="5" fillId="0" borderId="0" xfId="0" applyFont="1" applyAlignment="1">
      <alignment vertical="center" wrapText="1"/>
    </xf>
    <xf numFmtId="0" fontId="2" fillId="0" borderId="0" xfId="0" applyFont="1" applyAlignment="1">
      <alignment vertical="top" wrapText="1"/>
    </xf>
    <xf numFmtId="164" fontId="6" fillId="4" borderId="1" xfId="0" applyNumberFormat="1" applyFont="1" applyFill="1" applyBorder="1" applyAlignment="1">
      <alignment horizontal="right" vertical="center"/>
    </xf>
    <xf numFmtId="0" fontId="7" fillId="5" borderId="1" xfId="0" applyFont="1" applyFill="1" applyBorder="1" applyAlignment="1">
      <alignment horizontal="center" vertical="center" wrapText="1"/>
    </xf>
    <xf numFmtId="0" fontId="2" fillId="0" borderId="1" xfId="0" applyFont="1" applyBorder="1" applyAlignment="1">
      <alignment horizontal="center" vertical="center"/>
    </xf>
    <xf numFmtId="165" fontId="2" fillId="0" borderId="1" xfId="0" applyNumberFormat="1" applyFont="1" applyBorder="1" applyAlignment="1">
      <alignment horizontal="right" vertical="center"/>
    </xf>
    <xf numFmtId="9" fontId="2" fillId="0" borderId="1" xfId="0" applyNumberFormat="1" applyFont="1" applyBorder="1" applyAlignment="1">
      <alignment horizontal="center" vertical="center"/>
    </xf>
    <xf numFmtId="166" fontId="2"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6"/>
  <sheetViews>
    <sheetView workbookViewId="0" showGridLines="0"/>
  </sheetViews>
  <sheetFormatPr defaultRowHeight="15" outlineLevelRow="0" outlineLevelCol="0" x14ac:dyDescent="55"/>
  <cols>
    <col min="1" max="1" width="6" customWidth="1"/>
    <col min="2" max="7" width="13" customWidth="1"/>
    <col min="8" max="8" width="22" customWidth="1"/>
  </cols>
  <sheetData>
    <row r="1" ht="20" customHeight="1" spans="5:8" x14ac:dyDescent="0.25">
      <c r="E1" s="1" t="s">
        <v>0</v>
      </c>
      <c r="F1" s="2"/>
      <c r="G1" s="2"/>
      <c r="H1" s="2"/>
    </row>
    <row r="2" ht="20" customHeight="1" spans="5:8" x14ac:dyDescent="0.25">
      <c r="E2" s="1" t="s">
        <v>1</v>
      </c>
      <c r="F2" s="2"/>
      <c r="G2" s="2"/>
      <c r="H2" s="2"/>
    </row>
    <row r="3" ht="28" customHeight="1" spans="1:8" x14ac:dyDescent="0.25">
      <c r="A3" s="3" t="s">
        <v>2</v>
      </c>
      <c r="B3" s="3"/>
      <c r="C3" s="3"/>
      <c r="D3" s="3"/>
      <c r="E3" s="3"/>
      <c r="F3" s="3"/>
      <c r="G3" s="3"/>
      <c r="H3" s="3"/>
    </row>
    <row r="4" ht="20" customHeight="1" spans="1:5" x14ac:dyDescent="0.25">
      <c r="A4" s="4" t="s">
        <v>3</v>
      </c>
      <c r="B4" s="4"/>
      <c r="C4" s="4"/>
      <c r="D4" s="4"/>
      <c r="E4" s="4"/>
    </row>
    <row r="5" ht="20" customHeight="1" x14ac:dyDescent="0.25"/>
    <row r="6" ht="20" customHeight="1" spans="5:8" x14ac:dyDescent="0.25">
      <c r="E6" s="1" t="s">
        <v>4</v>
      </c>
      <c r="F6" s="5"/>
      <c r="G6" s="5"/>
      <c r="H6" s="5"/>
    </row>
    <row r="7" ht="20" customHeight="1" spans="6:8" x14ac:dyDescent="0.25">
      <c r="F7" s="6" t="s">
        <v>5</v>
      </c>
      <c r="G7" s="6"/>
      <c r="H7" s="6"/>
    </row>
    <row r="8" ht="20" customHeight="1" spans="5:8" x14ac:dyDescent="0.25">
      <c r="E8" s="1" t="s">
        <v>6</v>
      </c>
      <c r="F8" s="5" t="s">
        <v>7</v>
      </c>
      <c r="G8" s="5"/>
      <c r="H8" s="5"/>
    </row>
    <row r="9" ht="20" customHeight="1" spans="5:8" x14ac:dyDescent="0.25">
      <c r="E9" s="1" t="s">
        <v>8</v>
      </c>
      <c r="F9" s="5"/>
      <c r="G9" s="5"/>
      <c r="H9" s="5"/>
    </row>
    <row r="10" ht="20" customHeight="1" x14ac:dyDescent="0.25"/>
    <row r="11" ht="38" customHeight="1" spans="1:8" x14ac:dyDescent="0.25">
      <c r="A11" s="7" t="s">
        <v>9</v>
      </c>
      <c r="B11" s="7"/>
      <c r="C11" s="7"/>
      <c r="D11" s="7"/>
      <c r="E11" s="7"/>
      <c r="F11" s="7"/>
      <c r="G11" s="7"/>
      <c r="H11" s="7"/>
    </row>
    <row r="12" ht="20" customHeight="1" spans="1:8" x14ac:dyDescent="0.25">
      <c r="A12" s="1" t="s">
        <v>10</v>
      </c>
      <c r="B12" s="1"/>
      <c r="C12" s="2"/>
      <c r="D12" s="2"/>
      <c r="E12" s="2"/>
      <c r="F12" s="2"/>
      <c r="G12" s="2"/>
      <c r="H12" s="2"/>
    </row>
    <row r="13" ht="20" customHeight="1" spans="1:8" x14ac:dyDescent="0.25">
      <c r="A13" s="1" t="s">
        <v>11</v>
      </c>
      <c r="B13" s="1"/>
      <c r="C13" s="2"/>
      <c r="D13" s="2"/>
      <c r="E13" s="2"/>
      <c r="F13" s="2"/>
      <c r="G13" s="2"/>
      <c r="H13" s="2"/>
    </row>
    <row r="14" ht="20" customHeight="1" spans="1:8" x14ac:dyDescent="0.25">
      <c r="A14" s="1" t="s">
        <v>12</v>
      </c>
      <c r="B14" s="1"/>
      <c r="C14" s="2"/>
      <c r="D14" s="2"/>
      <c r="E14" s="2"/>
      <c r="F14" s="2"/>
      <c r="G14" s="2"/>
      <c r="H14" s="2"/>
    </row>
    <row r="15" ht="20" customHeight="1" spans="1:8" x14ac:dyDescent="0.25">
      <c r="A15" s="1" t="s">
        <v>13</v>
      </c>
      <c r="B15" s="1"/>
      <c r="C15" s="2"/>
      <c r="D15" s="2"/>
      <c r="E15" s="2"/>
      <c r="F15" s="1" t="s">
        <v>14</v>
      </c>
      <c r="G15" s="2"/>
      <c r="H15" s="2"/>
    </row>
    <row r="16" ht="20" customHeight="1" x14ac:dyDescent="0.25"/>
    <row r="17" ht="20" customHeight="1" spans="1:8" x14ac:dyDescent="0.25">
      <c r="A17" s="1" t="s">
        <v>15</v>
      </c>
      <c r="B17" s="1"/>
      <c r="C17" s="1"/>
      <c r="D17" s="8">
        <f>IF(F30="","",F30)</f>
      </c>
      <c r="E17" s="8"/>
      <c r="F17" s="8"/>
      <c r="G17" s="8"/>
      <c r="H17" s="8"/>
    </row>
    <row r="18" ht="20" customHeight="1" x14ac:dyDescent="0.25"/>
    <row r="19" ht="20" customHeight="1" spans="1:8" x14ac:dyDescent="0.25">
      <c r="A19" s="9"/>
      <c r="B19" s="9" t="s">
        <v>16</v>
      </c>
      <c r="C19" s="9"/>
      <c r="D19" s="9"/>
      <c r="E19" s="9"/>
      <c r="F19" s="9" t="s">
        <v>17</v>
      </c>
      <c r="G19" s="9"/>
      <c r="H19" s="9" t="s">
        <v>18</v>
      </c>
    </row>
    <row r="20" ht="20" customHeight="1" spans="1:8" x14ac:dyDescent="0.25">
      <c r="A20" s="10" t="s">
        <v>19</v>
      </c>
      <c r="B20" s="1" t="s">
        <v>20</v>
      </c>
      <c r="C20" s="1"/>
      <c r="D20" s="1"/>
      <c r="E20" s="1"/>
      <c r="F20" s="11"/>
      <c r="G20" s="11"/>
      <c r="H20" s="6" t="s">
        <v>21</v>
      </c>
    </row>
    <row r="21" ht="20" customHeight="1" spans="1:8" x14ac:dyDescent="0.25">
      <c r="A21" s="10" t="s">
        <v>22</v>
      </c>
      <c r="B21" s="1" t="s">
        <v>23</v>
      </c>
      <c r="C21" s="1"/>
      <c r="D21" s="1"/>
      <c r="E21" s="1"/>
      <c r="F21" s="11"/>
      <c r="G21" s="11"/>
      <c r="H21" s="6" t="s">
        <v>24</v>
      </c>
    </row>
    <row r="22" ht="20" customHeight="1" spans="1:8" x14ac:dyDescent="0.25">
      <c r="A22" s="10" t="s">
        <v>25</v>
      </c>
      <c r="B22" s="1" t="s">
        <v>26</v>
      </c>
      <c r="C22" s="1"/>
      <c r="D22" s="1"/>
      <c r="E22" s="1"/>
      <c r="F22" s="11">
        <f>IF(F20="","",SUM(F20,F21))</f>
      </c>
      <c r="G22" s="11"/>
      <c r="H22" s="6" t="s">
        <v>27</v>
      </c>
    </row>
    <row r="23" ht="20" customHeight="1" spans="1:8" x14ac:dyDescent="0.25">
      <c r="A23" s="10" t="s">
        <v>28</v>
      </c>
      <c r="B23" s="1" t="s">
        <v>29</v>
      </c>
      <c r="C23" s="1"/>
      <c r="D23" s="1"/>
      <c r="E23" s="1"/>
      <c r="F23" s="11"/>
      <c r="G23" s="11"/>
      <c r="H23" s="6" t="s">
        <v>30</v>
      </c>
    </row>
    <row r="24" ht="20" customHeight="1" spans="1:8" x14ac:dyDescent="0.25">
      <c r="A24" s="10" t="s">
        <v>31</v>
      </c>
      <c r="B24" s="1" t="s">
        <v>32</v>
      </c>
      <c r="C24" s="1"/>
      <c r="D24" s="1"/>
      <c r="E24" s="1"/>
      <c r="F24" s="12">
        <f>IF(OR(F22="",F23=""),"",F23/F22)</f>
      </c>
      <c r="G24" s="12"/>
      <c r="H24" s="6" t="s">
        <v>33</v>
      </c>
    </row>
    <row r="25" ht="20" customHeight="1" spans="1:8" x14ac:dyDescent="0.25">
      <c r="A25" s="10" t="s">
        <v>34</v>
      </c>
      <c r="B25" s="1" t="s">
        <v>35</v>
      </c>
      <c r="C25" s="1"/>
      <c r="D25" s="1"/>
      <c r="E25" s="1"/>
      <c r="F25" s="10"/>
      <c r="G25" s="10"/>
      <c r="H25" s="6" t="s">
        <v>36</v>
      </c>
    </row>
    <row r="26" ht="20" customHeight="1" spans="1:8" x14ac:dyDescent="0.25">
      <c r="A26" s="10" t="s">
        <v>37</v>
      </c>
      <c r="B26" s="1" t="s">
        <v>38</v>
      </c>
      <c r="C26" s="1"/>
      <c r="D26" s="1"/>
      <c r="E26" s="1"/>
      <c r="F26" s="11">
        <f>IF(OR(F23="",F25=""),"",ROUNDDOWN(F23*F25/100,0))</f>
      </c>
      <c r="G26" s="11"/>
      <c r="H26" s="6" t="s">
        <v>39</v>
      </c>
    </row>
    <row r="27" ht="20" customHeight="1" spans="1:8" x14ac:dyDescent="0.25">
      <c r="A27" s="10" t="s">
        <v>40</v>
      </c>
      <c r="B27" s="1" t="s">
        <v>41</v>
      </c>
      <c r="C27" s="1"/>
      <c r="D27" s="1"/>
      <c r="E27" s="1"/>
      <c r="F27" s="11">
        <f>SUM(D39:D44)</f>
        <v>0</v>
      </c>
      <c r="G27" s="11"/>
      <c r="H27" s="6" t="s">
        <v>42</v>
      </c>
    </row>
    <row r="28" ht="20" customHeight="1" spans="1:8" x14ac:dyDescent="0.25">
      <c r="A28" s="10" t="s">
        <v>43</v>
      </c>
      <c r="B28" s="1" t="s">
        <v>44</v>
      </c>
      <c r="C28" s="1"/>
      <c r="D28" s="1"/>
      <c r="E28" s="1"/>
      <c r="F28" s="11">
        <f>IF(F26="","",F26-F27)</f>
      </c>
      <c r="G28" s="11"/>
      <c r="H28" s="6" t="s">
        <v>45</v>
      </c>
    </row>
    <row r="29" ht="20" customHeight="1" spans="1:8" x14ac:dyDescent="0.25">
      <c r="A29" s="10" t="s">
        <v>46</v>
      </c>
      <c r="B29" s="1" t="s">
        <v>47</v>
      </c>
      <c r="C29" s="1"/>
      <c r="D29" s="1"/>
      <c r="E29" s="1"/>
      <c r="F29" s="11">
        <f>IF(F28="","",ROUNDDOWN(F28*10/100,0))</f>
      </c>
      <c r="G29" s="11"/>
      <c r="H29" s="6" t="s">
        <v>48</v>
      </c>
    </row>
    <row r="30" ht="20" customHeight="1" spans="1:8" x14ac:dyDescent="0.25">
      <c r="A30" s="10" t="s">
        <v>49</v>
      </c>
      <c r="B30" s="1" t="s">
        <v>50</v>
      </c>
      <c r="C30" s="1"/>
      <c r="D30" s="1"/>
      <c r="E30" s="1"/>
      <c r="F30" s="11">
        <f>IF(F28="","",F28+F29)</f>
      </c>
      <c r="G30" s="11"/>
      <c r="H30" s="6" t="s">
        <v>51</v>
      </c>
    </row>
    <row r="31" ht="20" customHeight="1" spans="1:8" x14ac:dyDescent="0.25">
      <c r="A31" s="10" t="s">
        <v>52</v>
      </c>
      <c r="B31" s="1" t="s">
        <v>53</v>
      </c>
      <c r="C31" s="1"/>
      <c r="D31" s="1"/>
      <c r="E31" s="1"/>
      <c r="F31" s="11">
        <f>IF(OR(F22="",F26=""),"",F22-F26)</f>
      </c>
      <c r="G31" s="11"/>
      <c r="H31" s="6" t="s">
        <v>54</v>
      </c>
    </row>
    <row r="32" ht="20" customHeight="1" spans="1:8" x14ac:dyDescent="0.25">
      <c r="A32" s="1" t="s">
        <v>55</v>
      </c>
      <c r="B32" s="1"/>
      <c r="C32" s="11">
        <f>IF(F28="","",F28)</f>
      </c>
      <c r="D32" s="11"/>
      <c r="E32" s="1" t="s">
        <v>56</v>
      </c>
      <c r="F32" s="1"/>
      <c r="G32" s="11">
        <f>IF(F29="","",F29)</f>
      </c>
      <c r="H32" s="11"/>
    </row>
    <row r="33" ht="30" customHeight="1" spans="1:8" x14ac:dyDescent="0.25">
      <c r="A33" s="1" t="s">
        <v>57</v>
      </c>
      <c r="B33" s="1"/>
      <c r="C33" s="2"/>
      <c r="D33" s="2"/>
      <c r="E33" s="2"/>
      <c r="F33" s="1" t="s">
        <v>58</v>
      </c>
      <c r="G33" s="2"/>
      <c r="H33" s="2"/>
    </row>
    <row r="34" ht="20" customHeight="1" spans="1:8" x14ac:dyDescent="0.25">
      <c r="A34" s="1" t="s">
        <v>59</v>
      </c>
      <c r="B34" s="1"/>
      <c r="C34" s="2"/>
      <c r="D34" s="2"/>
      <c r="E34" s="2"/>
      <c r="F34" s="2"/>
      <c r="G34" s="2"/>
      <c r="H34" s="2"/>
    </row>
    <row r="35" ht="30" customHeight="1" spans="1:8" x14ac:dyDescent="0.25">
      <c r="A35" s="6" t="s">
        <v>60</v>
      </c>
      <c r="B35" s="6"/>
      <c r="C35" s="6"/>
      <c r="D35" s="6"/>
      <c r="E35" s="6"/>
      <c r="F35" s="6"/>
      <c r="G35" s="6"/>
      <c r="H35" s="6"/>
    </row>
    <row r="36" ht="20" customHeight="1" x14ac:dyDescent="0.25"/>
    <row r="37" ht="20" customHeight="1" spans="1:8" x14ac:dyDescent="0.25">
      <c r="A37" s="4" t="s">
        <v>61</v>
      </c>
      <c r="B37" s="4"/>
      <c r="C37" s="4"/>
      <c r="D37" s="4"/>
      <c r="E37" s="4"/>
      <c r="F37" s="4"/>
      <c r="G37" s="4"/>
      <c r="H37" s="4"/>
    </row>
    <row r="38" ht="20" customHeight="1" spans="1:8" x14ac:dyDescent="0.25">
      <c r="A38" s="9" t="s">
        <v>62</v>
      </c>
      <c r="B38" s="9" t="s">
        <v>63</v>
      </c>
      <c r="C38" s="9" t="s">
        <v>64</v>
      </c>
      <c r="D38" s="9" t="s">
        <v>65</v>
      </c>
      <c r="E38" s="9" t="s">
        <v>56</v>
      </c>
      <c r="F38" s="9" t="s">
        <v>66</v>
      </c>
      <c r="G38" s="9" t="s">
        <v>67</v>
      </c>
      <c r="H38" s="9" t="s">
        <v>68</v>
      </c>
    </row>
    <row r="39" ht="20" customHeight="1" spans="1:8" x14ac:dyDescent="0.25">
      <c r="A39" s="2"/>
      <c r="B39" s="2"/>
      <c r="C39" s="11"/>
      <c r="D39" s="11"/>
      <c r="E39" s="11">
        <f>IF(D39="","",ROUNDDOWN(D39*10/100,0))</f>
      </c>
      <c r="F39" s="11">
        <f>IF(D39="","",D39+E39)</f>
      </c>
      <c r="G39" s="2"/>
      <c r="H39" s="11"/>
    </row>
    <row r="40" ht="20" customHeight="1" spans="1:8" x14ac:dyDescent="0.25">
      <c r="A40" s="2"/>
      <c r="B40" s="2"/>
      <c r="C40" s="11"/>
      <c r="D40" s="11"/>
      <c r="E40" s="11">
        <f>IF(D40="","",ROUNDDOWN(D40*10/100,0))</f>
      </c>
      <c r="F40" s="11">
        <f>IF(D40="","",D40+E40)</f>
      </c>
      <c r="G40" s="2"/>
      <c r="H40" s="11"/>
    </row>
    <row r="41" ht="20" customHeight="1" spans="1:8" x14ac:dyDescent="0.25">
      <c r="A41" s="2"/>
      <c r="B41" s="2"/>
      <c r="C41" s="11"/>
      <c r="D41" s="11"/>
      <c r="E41" s="11">
        <f>IF(D41="","",ROUNDDOWN(D41*10/100,0))</f>
      </c>
      <c r="F41" s="11">
        <f>IF(D41="","",D41+E41)</f>
      </c>
      <c r="G41" s="2"/>
      <c r="H41" s="11"/>
    </row>
    <row r="42" ht="20" customHeight="1" spans="1:8" x14ac:dyDescent="0.25">
      <c r="A42" s="2"/>
      <c r="B42" s="2"/>
      <c r="C42" s="11"/>
      <c r="D42" s="11"/>
      <c r="E42" s="11">
        <f>IF(D42="","",ROUNDDOWN(D42*10/100,0))</f>
      </c>
      <c r="F42" s="11">
        <f>IF(D42="","",D42+E42)</f>
      </c>
      <c r="G42" s="2"/>
      <c r="H42" s="11"/>
    </row>
    <row r="43" ht="20" customHeight="1" spans="1:8" x14ac:dyDescent="0.25">
      <c r="A43" s="2"/>
      <c r="B43" s="2"/>
      <c r="C43" s="11"/>
      <c r="D43" s="11"/>
      <c r="E43" s="11">
        <f>IF(D43="","",ROUNDDOWN(D43*10/100,0))</f>
      </c>
      <c r="F43" s="11">
        <f>IF(D43="","",D43+E43)</f>
      </c>
      <c r="G43" s="2"/>
      <c r="H43" s="11"/>
    </row>
    <row r="44" ht="20" customHeight="1" spans="1:8" x14ac:dyDescent="0.25">
      <c r="A44" s="2"/>
      <c r="B44" s="2"/>
      <c r="C44" s="11"/>
      <c r="D44" s="11"/>
      <c r="E44" s="11">
        <f>IF(D44="","",ROUNDDOWN(D44*10/100,0))</f>
      </c>
      <c r="F44" s="11">
        <f>IF(D44="","",D44+E44)</f>
      </c>
      <c r="G44" s="2"/>
      <c r="H44" s="11"/>
    </row>
    <row r="45" ht="20" customHeight="1" spans="1:8" x14ac:dyDescent="0.25">
      <c r="A45" s="1" t="s">
        <v>69</v>
      </c>
      <c r="B45" s="1"/>
      <c r="C45" s="1"/>
      <c r="D45" s="11">
        <f>SUM(D39:D44)</f>
        <v>0</v>
      </c>
      <c r="E45" s="11">
        <f>SUM(E39:E44)</f>
        <v>0</v>
      </c>
      <c r="F45" s="11">
        <f>SUM(F39:F44)</f>
        <v>0</v>
      </c>
      <c r="H45" s="11">
        <f>SUM(H39:H44)</f>
        <v>0</v>
      </c>
    </row>
    <row r="46" ht="44" customHeight="1" spans="1:8" x14ac:dyDescent="0.25">
      <c r="A46" s="6" t="s">
        <v>70</v>
      </c>
      <c r="B46" s="6"/>
      <c r="C46" s="6"/>
      <c r="D46" s="6"/>
      <c r="E46" s="6"/>
      <c r="F46" s="6"/>
      <c r="G46" s="6"/>
      <c r="H46" s="6"/>
    </row>
  </sheetData>
  <mergeCells count="59">
    <mergeCell ref="F1:H1"/>
    <mergeCell ref="F2:H2"/>
    <mergeCell ref="A3:H3"/>
    <mergeCell ref="A4:E4"/>
    <mergeCell ref="F6:H6"/>
    <mergeCell ref="F7:H7"/>
    <mergeCell ref="F8:H8"/>
    <mergeCell ref="F9:H9"/>
    <mergeCell ref="A11:H11"/>
    <mergeCell ref="A12:B12"/>
    <mergeCell ref="C12:H12"/>
    <mergeCell ref="A13:B13"/>
    <mergeCell ref="C13:H13"/>
    <mergeCell ref="A14:B14"/>
    <mergeCell ref="C14:H14"/>
    <mergeCell ref="A15:B15"/>
    <mergeCell ref="C15:E15"/>
    <mergeCell ref="G15:H15"/>
    <mergeCell ref="A17:C17"/>
    <mergeCell ref="D17:H17"/>
    <mergeCell ref="B19:E19"/>
    <mergeCell ref="F19:G19"/>
    <mergeCell ref="B20:E20"/>
    <mergeCell ref="F20:G20"/>
    <mergeCell ref="B21:E21"/>
    <mergeCell ref="F21:G21"/>
    <mergeCell ref="B22:E22"/>
    <mergeCell ref="F22:G22"/>
    <mergeCell ref="B23:E23"/>
    <mergeCell ref="F23:G23"/>
    <mergeCell ref="B24:E24"/>
    <mergeCell ref="F24:G24"/>
    <mergeCell ref="B25:E25"/>
    <mergeCell ref="F25:G25"/>
    <mergeCell ref="B26:E26"/>
    <mergeCell ref="F26:G26"/>
    <mergeCell ref="B27:E27"/>
    <mergeCell ref="F27:G27"/>
    <mergeCell ref="B28:E28"/>
    <mergeCell ref="F28:G28"/>
    <mergeCell ref="B29:E29"/>
    <mergeCell ref="F29:G29"/>
    <mergeCell ref="B30:E30"/>
    <mergeCell ref="F30:G30"/>
    <mergeCell ref="B31:E31"/>
    <mergeCell ref="F31:G31"/>
    <mergeCell ref="A32:B32"/>
    <mergeCell ref="C32:D32"/>
    <mergeCell ref="E32:F32"/>
    <mergeCell ref="G32:H32"/>
    <mergeCell ref="A33:B33"/>
    <mergeCell ref="C33:E33"/>
    <mergeCell ref="G33:H33"/>
    <mergeCell ref="A34:B34"/>
    <mergeCell ref="C34:H34"/>
    <mergeCell ref="A35:H35"/>
    <mergeCell ref="A37:H37"/>
    <mergeCell ref="A45:C45"/>
    <mergeCell ref="A46:H46"/>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6"/>
  <sheetViews>
    <sheetView workbookViewId="0" showGridLines="0"/>
  </sheetViews>
  <sheetFormatPr defaultRowHeight="15" outlineLevelRow="0" outlineLevelCol="0" x14ac:dyDescent="55"/>
  <cols>
    <col min="1" max="1" width="6" customWidth="1"/>
    <col min="2" max="7" width="13" customWidth="1"/>
    <col min="8" max="8" width="22" customWidth="1"/>
  </cols>
  <sheetData>
    <row r="1" ht="20" customHeight="1" spans="5:8" x14ac:dyDescent="0.25">
      <c r="E1" s="1" t="s">
        <v>0</v>
      </c>
      <c r="F1" s="2" t="s">
        <v>71</v>
      </c>
      <c r="G1" s="2"/>
      <c r="H1" s="2"/>
    </row>
    <row r="2" ht="20" customHeight="1" spans="5:8" x14ac:dyDescent="0.25">
      <c r="E2" s="1" t="s">
        <v>1</v>
      </c>
      <c r="F2" s="2" t="s">
        <v>72</v>
      </c>
      <c r="G2" s="2"/>
      <c r="H2" s="2"/>
    </row>
    <row r="3" ht="28" customHeight="1" spans="1:8" x14ac:dyDescent="0.25">
      <c r="A3" s="3" t="s">
        <v>2</v>
      </c>
      <c r="B3" s="3"/>
      <c r="C3" s="3"/>
      <c r="D3" s="3"/>
      <c r="E3" s="3"/>
      <c r="F3" s="3"/>
      <c r="G3" s="3"/>
      <c r="H3" s="3"/>
    </row>
    <row r="4" ht="20" customHeight="1" spans="1:5" x14ac:dyDescent="0.25">
      <c r="A4" s="4" t="s">
        <v>73</v>
      </c>
      <c r="B4" s="4"/>
      <c r="C4" s="4"/>
      <c r="D4" s="4"/>
      <c r="E4" s="4"/>
    </row>
    <row r="5" ht="20" customHeight="1" x14ac:dyDescent="0.25"/>
    <row r="6" ht="20" customHeight="1" spans="5:8" x14ac:dyDescent="0.25">
      <c r="E6" s="1" t="s">
        <v>4</v>
      </c>
      <c r="F6" s="5" t="s">
        <v>74</v>
      </c>
      <c r="G6" s="5"/>
      <c r="H6" s="5"/>
    </row>
    <row r="7" ht="20" customHeight="1" spans="6:8" x14ac:dyDescent="0.25">
      <c r="F7" s="6" t="s">
        <v>75</v>
      </c>
      <c r="G7" s="6"/>
      <c r="H7" s="6"/>
    </row>
    <row r="8" ht="20" customHeight="1" spans="5:8" x14ac:dyDescent="0.25">
      <c r="E8" s="1" t="s">
        <v>6</v>
      </c>
      <c r="F8" s="5" t="s">
        <v>76</v>
      </c>
      <c r="G8" s="5"/>
      <c r="H8" s="5"/>
    </row>
    <row r="9" ht="20" customHeight="1" spans="5:8" x14ac:dyDescent="0.25">
      <c r="E9" s="1" t="s">
        <v>8</v>
      </c>
      <c r="F9" s="5" t="s">
        <v>77</v>
      </c>
      <c r="G9" s="5"/>
      <c r="H9" s="5"/>
    </row>
    <row r="10" ht="20" customHeight="1" x14ac:dyDescent="0.25"/>
    <row r="11" ht="38" customHeight="1" spans="1:8" x14ac:dyDescent="0.25">
      <c r="A11" s="7" t="s">
        <v>9</v>
      </c>
      <c r="B11" s="7"/>
      <c r="C11" s="7"/>
      <c r="D11" s="7"/>
      <c r="E11" s="7"/>
      <c r="F11" s="7"/>
      <c r="G11" s="7"/>
      <c r="H11" s="7"/>
    </row>
    <row r="12" ht="20" customHeight="1" spans="1:8" x14ac:dyDescent="0.25">
      <c r="A12" s="1" t="s">
        <v>10</v>
      </c>
      <c r="B12" s="1"/>
      <c r="C12" s="2" t="s">
        <v>78</v>
      </c>
      <c r="D12" s="2"/>
      <c r="E12" s="2"/>
      <c r="F12" s="2"/>
      <c r="G12" s="2"/>
      <c r="H12" s="2"/>
    </row>
    <row r="13" ht="20" customHeight="1" spans="1:8" x14ac:dyDescent="0.25">
      <c r="A13" s="1" t="s">
        <v>11</v>
      </c>
      <c r="B13" s="1"/>
      <c r="C13" s="2" t="s">
        <v>79</v>
      </c>
      <c r="D13" s="2"/>
      <c r="E13" s="2"/>
      <c r="F13" s="2"/>
      <c r="G13" s="2"/>
      <c r="H13" s="2"/>
    </row>
    <row r="14" ht="20" customHeight="1" spans="1:8" x14ac:dyDescent="0.25">
      <c r="A14" s="1" t="s">
        <v>12</v>
      </c>
      <c r="B14" s="1"/>
      <c r="C14" s="2" t="s">
        <v>80</v>
      </c>
      <c r="D14" s="2"/>
      <c r="E14" s="2"/>
      <c r="F14" s="2"/>
      <c r="G14" s="2"/>
      <c r="H14" s="2"/>
    </row>
    <row r="15" ht="20" customHeight="1" spans="1:8" x14ac:dyDescent="0.25">
      <c r="A15" s="1" t="s">
        <v>13</v>
      </c>
      <c r="B15" s="1"/>
      <c r="C15" s="2" t="s">
        <v>81</v>
      </c>
      <c r="D15" s="2"/>
      <c r="E15" s="2"/>
      <c r="F15" s="1" t="s">
        <v>14</v>
      </c>
      <c r="G15" s="2" t="s">
        <v>82</v>
      </c>
      <c r="H15" s="2"/>
    </row>
    <row r="16" ht="20" customHeight="1" x14ac:dyDescent="0.25"/>
    <row r="17" ht="20" customHeight="1" spans="1:8" x14ac:dyDescent="0.25">
      <c r="A17" s="1" t="s">
        <v>15</v>
      </c>
      <c r="B17" s="1"/>
      <c r="C17" s="1"/>
      <c r="D17" s="8">
        <f>IF(F30="","",F30)</f>
        <v>2708739</v>
      </c>
      <c r="E17" s="8"/>
      <c r="F17" s="8"/>
      <c r="G17" s="8"/>
      <c r="H17" s="8"/>
    </row>
    <row r="18" ht="20" customHeight="1" x14ac:dyDescent="0.25"/>
    <row r="19" ht="20" customHeight="1" spans="1:8" x14ac:dyDescent="0.25">
      <c r="A19" s="9"/>
      <c r="B19" s="9" t="s">
        <v>16</v>
      </c>
      <c r="C19" s="9"/>
      <c r="D19" s="9"/>
      <c r="E19" s="9"/>
      <c r="F19" s="9" t="s">
        <v>17</v>
      </c>
      <c r="G19" s="9"/>
      <c r="H19" s="9" t="s">
        <v>18</v>
      </c>
    </row>
    <row r="20" ht="20" customHeight="1" spans="1:8" x14ac:dyDescent="0.25">
      <c r="A20" s="10" t="s">
        <v>19</v>
      </c>
      <c r="B20" s="1" t="s">
        <v>20</v>
      </c>
      <c r="C20" s="1"/>
      <c r="D20" s="1"/>
      <c r="E20" s="1"/>
      <c r="F20" s="11">
        <v>12000000</v>
      </c>
      <c r="G20" s="11"/>
      <c r="H20" s="6" t="s">
        <v>21</v>
      </c>
    </row>
    <row r="21" ht="20" customHeight="1" spans="1:8" x14ac:dyDescent="0.25">
      <c r="A21" s="10" t="s">
        <v>22</v>
      </c>
      <c r="B21" s="1" t="s">
        <v>23</v>
      </c>
      <c r="C21" s="1"/>
      <c r="D21" s="1"/>
      <c r="E21" s="1"/>
      <c r="F21" s="11">
        <v>600000</v>
      </c>
      <c r="G21" s="11"/>
      <c r="H21" s="6" t="s">
        <v>24</v>
      </c>
    </row>
    <row r="22" ht="20" customHeight="1" spans="1:8" x14ac:dyDescent="0.25">
      <c r="A22" s="10" t="s">
        <v>25</v>
      </c>
      <c r="B22" s="1" t="s">
        <v>26</v>
      </c>
      <c r="C22" s="1"/>
      <c r="D22" s="1"/>
      <c r="E22" s="1"/>
      <c r="F22" s="11">
        <f>IF(F20="","",SUM(F20,F21))</f>
        <v>12600000</v>
      </c>
      <c r="G22" s="11"/>
      <c r="H22" s="6" t="s">
        <v>27</v>
      </c>
    </row>
    <row r="23" ht="20" customHeight="1" spans="1:8" x14ac:dyDescent="0.25">
      <c r="A23" s="10" t="s">
        <v>28</v>
      </c>
      <c r="B23" s="1" t="s">
        <v>29</v>
      </c>
      <c r="C23" s="1"/>
      <c r="D23" s="1"/>
      <c r="E23" s="1"/>
      <c r="F23" s="11">
        <v>6348700</v>
      </c>
      <c r="G23" s="11"/>
      <c r="H23" s="6" t="s">
        <v>30</v>
      </c>
    </row>
    <row r="24" ht="20" customHeight="1" spans="1:8" x14ac:dyDescent="0.25">
      <c r="A24" s="10" t="s">
        <v>31</v>
      </c>
      <c r="B24" s="1" t="s">
        <v>32</v>
      </c>
      <c r="C24" s="1"/>
      <c r="D24" s="1"/>
      <c r="E24" s="1"/>
      <c r="F24" s="12">
        <f>IF(OR(F22="",F23=""),"",F23/F22)</f>
        <v>0.5038650793650794</v>
      </c>
      <c r="G24" s="12"/>
      <c r="H24" s="6" t="s">
        <v>33</v>
      </c>
    </row>
    <row r="25" ht="20" customHeight="1" spans="1:8" x14ac:dyDescent="0.25">
      <c r="A25" s="10" t="s">
        <v>34</v>
      </c>
      <c r="B25" s="1" t="s">
        <v>35</v>
      </c>
      <c r="C25" s="1"/>
      <c r="D25" s="1"/>
      <c r="E25" s="1"/>
      <c r="F25" s="10">
        <v>90</v>
      </c>
      <c r="G25" s="10"/>
      <c r="H25" s="6" t="s">
        <v>36</v>
      </c>
    </row>
    <row r="26" ht="20" customHeight="1" spans="1:8" x14ac:dyDescent="0.25">
      <c r="A26" s="10" t="s">
        <v>37</v>
      </c>
      <c r="B26" s="1" t="s">
        <v>38</v>
      </c>
      <c r="C26" s="1"/>
      <c r="D26" s="1"/>
      <c r="E26" s="1"/>
      <c r="F26" s="11">
        <f>IF(OR(F23="",F25=""),"",ROUNDDOWN(F23*F25/100,0))</f>
        <v>5713830</v>
      </c>
      <c r="G26" s="11"/>
      <c r="H26" s="6" t="s">
        <v>39</v>
      </c>
    </row>
    <row r="27" ht="20" customHeight="1" spans="1:8" x14ac:dyDescent="0.25">
      <c r="A27" s="10" t="s">
        <v>40</v>
      </c>
      <c r="B27" s="1" t="s">
        <v>41</v>
      </c>
      <c r="C27" s="1"/>
      <c r="D27" s="1"/>
      <c r="E27" s="1"/>
      <c r="F27" s="11">
        <f>SUM(D39:D44)</f>
        <v>3251340</v>
      </c>
      <c r="G27" s="11"/>
      <c r="H27" s="6" t="s">
        <v>42</v>
      </c>
    </row>
    <row r="28" ht="20" customHeight="1" spans="1:8" x14ac:dyDescent="0.25">
      <c r="A28" s="10" t="s">
        <v>43</v>
      </c>
      <c r="B28" s="1" t="s">
        <v>44</v>
      </c>
      <c r="C28" s="1"/>
      <c r="D28" s="1"/>
      <c r="E28" s="1"/>
      <c r="F28" s="11">
        <f>IF(F26="","",F26-F27)</f>
        <v>2462490</v>
      </c>
      <c r="G28" s="11"/>
      <c r="H28" s="6" t="s">
        <v>45</v>
      </c>
    </row>
    <row r="29" ht="20" customHeight="1" spans="1:8" x14ac:dyDescent="0.25">
      <c r="A29" s="10" t="s">
        <v>46</v>
      </c>
      <c r="B29" s="1" t="s">
        <v>47</v>
      </c>
      <c r="C29" s="1"/>
      <c r="D29" s="1"/>
      <c r="E29" s="1"/>
      <c r="F29" s="11">
        <f>IF(F28="","",ROUNDDOWN(F28*10/100,0))</f>
        <v>246249</v>
      </c>
      <c r="G29" s="11"/>
      <c r="H29" s="6" t="s">
        <v>48</v>
      </c>
    </row>
    <row r="30" ht="20" customHeight="1" spans="1:8" x14ac:dyDescent="0.25">
      <c r="A30" s="10" t="s">
        <v>49</v>
      </c>
      <c r="B30" s="1" t="s">
        <v>50</v>
      </c>
      <c r="C30" s="1"/>
      <c r="D30" s="1"/>
      <c r="E30" s="1"/>
      <c r="F30" s="11">
        <f>IF(F28="","",F28+F29)</f>
        <v>2708739</v>
      </c>
      <c r="G30" s="11"/>
      <c r="H30" s="6" t="s">
        <v>51</v>
      </c>
    </row>
    <row r="31" ht="20" customHeight="1" spans="1:8" x14ac:dyDescent="0.25">
      <c r="A31" s="10" t="s">
        <v>52</v>
      </c>
      <c r="B31" s="1" t="s">
        <v>53</v>
      </c>
      <c r="C31" s="1"/>
      <c r="D31" s="1"/>
      <c r="E31" s="1"/>
      <c r="F31" s="11">
        <f>IF(OR(F22="",F26=""),"",F22-F26)</f>
        <v>6886170</v>
      </c>
      <c r="G31" s="11"/>
      <c r="H31" s="6" t="s">
        <v>54</v>
      </c>
    </row>
    <row r="32" ht="20" customHeight="1" spans="1:8" x14ac:dyDescent="0.25">
      <c r="A32" s="1" t="s">
        <v>55</v>
      </c>
      <c r="B32" s="1"/>
      <c r="C32" s="11">
        <f>IF(F28="","",F28)</f>
        <v>2462490</v>
      </c>
      <c r="D32" s="11"/>
      <c r="E32" s="1" t="s">
        <v>56</v>
      </c>
      <c r="F32" s="1"/>
      <c r="G32" s="11">
        <f>IF(F29="","",F29)</f>
        <v>246249</v>
      </c>
      <c r="H32" s="11"/>
    </row>
    <row r="33" ht="30" customHeight="1" spans="1:8" x14ac:dyDescent="0.25">
      <c r="A33" s="1" t="s">
        <v>57</v>
      </c>
      <c r="B33" s="1"/>
      <c r="C33" s="2" t="s">
        <v>83</v>
      </c>
      <c r="D33" s="2"/>
      <c r="E33" s="2"/>
      <c r="F33" s="1" t="s">
        <v>58</v>
      </c>
      <c r="G33" s="2" t="s">
        <v>84</v>
      </c>
      <c r="H33" s="2"/>
    </row>
    <row r="34" ht="20" customHeight="1" spans="1:8" x14ac:dyDescent="0.25">
      <c r="A34" s="1" t="s">
        <v>59</v>
      </c>
      <c r="B34" s="1"/>
      <c r="C34" s="2" t="s">
        <v>85</v>
      </c>
      <c r="D34" s="2"/>
      <c r="E34" s="2"/>
      <c r="F34" s="2"/>
      <c r="G34" s="2"/>
      <c r="H34" s="2"/>
    </row>
    <row r="35" ht="30" customHeight="1" spans="1:8" x14ac:dyDescent="0.25">
      <c r="A35" s="6" t="s">
        <v>60</v>
      </c>
      <c r="B35" s="6"/>
      <c r="C35" s="6"/>
      <c r="D35" s="6"/>
      <c r="E35" s="6"/>
      <c r="F35" s="6"/>
      <c r="G35" s="6"/>
      <c r="H35" s="6"/>
    </row>
    <row r="36" ht="20" customHeight="1" x14ac:dyDescent="0.25"/>
    <row r="37" ht="20" customHeight="1" spans="1:8" x14ac:dyDescent="0.25">
      <c r="A37" s="4" t="s">
        <v>61</v>
      </c>
      <c r="B37" s="4"/>
      <c r="C37" s="4"/>
      <c r="D37" s="4"/>
      <c r="E37" s="4"/>
      <c r="F37" s="4"/>
      <c r="G37" s="4"/>
      <c r="H37" s="4"/>
    </row>
    <row r="38" ht="20" customHeight="1" spans="1:8" x14ac:dyDescent="0.25">
      <c r="A38" s="9" t="s">
        <v>62</v>
      </c>
      <c r="B38" s="9" t="s">
        <v>63</v>
      </c>
      <c r="C38" s="9" t="s">
        <v>64</v>
      </c>
      <c r="D38" s="9" t="s">
        <v>65</v>
      </c>
      <c r="E38" s="9" t="s">
        <v>56</v>
      </c>
      <c r="F38" s="9" t="s">
        <v>66</v>
      </c>
      <c r="G38" s="9" t="s">
        <v>67</v>
      </c>
      <c r="H38" s="9" t="s">
        <v>68</v>
      </c>
    </row>
    <row r="39" ht="20" customHeight="1" spans="1:8" x14ac:dyDescent="0.25">
      <c r="A39" s="2" t="s">
        <v>86</v>
      </c>
      <c r="B39" s="13">
        <v>46234</v>
      </c>
      <c r="C39" s="11">
        <v>1500000</v>
      </c>
      <c r="D39" s="11">
        <v>1350000</v>
      </c>
      <c r="E39" s="11">
        <f>IF(D39="","",ROUNDDOWN(D39*10/100,0))</f>
        <v>135000</v>
      </c>
      <c r="F39" s="11">
        <f>IF(D39="","",D39+E39)</f>
        <v>1485000</v>
      </c>
      <c r="G39" s="13">
        <v>46265</v>
      </c>
      <c r="H39" s="11">
        <v>1485000</v>
      </c>
    </row>
    <row r="40" ht="20" customHeight="1" spans="1:8" x14ac:dyDescent="0.25">
      <c r="A40" s="2" t="s">
        <v>87</v>
      </c>
      <c r="B40" s="13">
        <v>46265</v>
      </c>
      <c r="C40" s="11">
        <v>3612600</v>
      </c>
      <c r="D40" s="11">
        <v>1901340</v>
      </c>
      <c r="E40" s="11">
        <f>IF(D40="","",ROUNDDOWN(D40*10/100,0))</f>
        <v>190134</v>
      </c>
      <c r="F40" s="11">
        <f>IF(D40="","",D40+E40)</f>
        <v>2091474</v>
      </c>
      <c r="G40" s="13">
        <v>46295</v>
      </c>
      <c r="H40" s="11">
        <v>2091474</v>
      </c>
    </row>
    <row r="41" ht="20" customHeight="1" spans="1:8" x14ac:dyDescent="0.25">
      <c r="A41" s="2"/>
      <c r="B41" s="2"/>
      <c r="C41" s="11"/>
      <c r="D41" s="11"/>
      <c r="E41" s="11">
        <f>IF(D41="","",ROUNDDOWN(D41*10/100,0))</f>
      </c>
      <c r="F41" s="11">
        <f>IF(D41="","",D41+E41)</f>
      </c>
      <c r="G41" s="2"/>
      <c r="H41" s="11"/>
    </row>
    <row r="42" ht="20" customHeight="1" spans="1:8" x14ac:dyDescent="0.25">
      <c r="A42" s="2"/>
      <c r="B42" s="2"/>
      <c r="C42" s="11"/>
      <c r="D42" s="11"/>
      <c r="E42" s="11">
        <f>IF(D42="","",ROUNDDOWN(D42*10/100,0))</f>
      </c>
      <c r="F42" s="11">
        <f>IF(D42="","",D42+E42)</f>
      </c>
      <c r="G42" s="2"/>
      <c r="H42" s="11"/>
    </row>
    <row r="43" ht="20" customHeight="1" spans="1:8" x14ac:dyDescent="0.25">
      <c r="A43" s="2"/>
      <c r="B43" s="2"/>
      <c r="C43" s="11"/>
      <c r="D43" s="11"/>
      <c r="E43" s="11">
        <f>IF(D43="","",ROUNDDOWN(D43*10/100,0))</f>
      </c>
      <c r="F43" s="11">
        <f>IF(D43="","",D43+E43)</f>
      </c>
      <c r="G43" s="2"/>
      <c r="H43" s="11"/>
    </row>
    <row r="44" ht="20" customHeight="1" spans="1:8" x14ac:dyDescent="0.25">
      <c r="A44" s="2"/>
      <c r="B44" s="2"/>
      <c r="C44" s="11"/>
      <c r="D44" s="11"/>
      <c r="E44" s="11">
        <f>IF(D44="","",ROUNDDOWN(D44*10/100,0))</f>
      </c>
      <c r="F44" s="11">
        <f>IF(D44="","",D44+E44)</f>
      </c>
      <c r="G44" s="2"/>
      <c r="H44" s="11"/>
    </row>
    <row r="45" ht="20" customHeight="1" spans="1:8" x14ac:dyDescent="0.25">
      <c r="A45" s="1" t="s">
        <v>69</v>
      </c>
      <c r="B45" s="1"/>
      <c r="C45" s="1"/>
      <c r="D45" s="11">
        <f>SUM(D39:D44)</f>
        <v>3251340</v>
      </c>
      <c r="E45" s="11">
        <f>SUM(E39:E44)</f>
        <v>325134</v>
      </c>
      <c r="F45" s="11">
        <f>SUM(F39:F44)</f>
        <v>3576474</v>
      </c>
      <c r="H45" s="11">
        <f>SUM(H39:H44)</f>
        <v>3576474</v>
      </c>
    </row>
    <row r="46" ht="44" customHeight="1" spans="1:8" x14ac:dyDescent="0.25">
      <c r="A46" s="6" t="s">
        <v>70</v>
      </c>
      <c r="B46" s="6"/>
      <c r="C46" s="6"/>
      <c r="D46" s="6"/>
      <c r="E46" s="6"/>
      <c r="F46" s="6"/>
      <c r="G46" s="6"/>
      <c r="H46" s="6"/>
    </row>
  </sheetData>
  <mergeCells count="59">
    <mergeCell ref="F1:H1"/>
    <mergeCell ref="F2:H2"/>
    <mergeCell ref="A3:H3"/>
    <mergeCell ref="A4:E4"/>
    <mergeCell ref="F6:H6"/>
    <mergeCell ref="F7:H7"/>
    <mergeCell ref="F8:H8"/>
    <mergeCell ref="F9:H9"/>
    <mergeCell ref="A11:H11"/>
    <mergeCell ref="A12:B12"/>
    <mergeCell ref="C12:H12"/>
    <mergeCell ref="A13:B13"/>
    <mergeCell ref="C13:H13"/>
    <mergeCell ref="A14:B14"/>
    <mergeCell ref="C14:H14"/>
    <mergeCell ref="A15:B15"/>
    <mergeCell ref="C15:E15"/>
    <mergeCell ref="G15:H15"/>
    <mergeCell ref="A17:C17"/>
    <mergeCell ref="D17:H17"/>
    <mergeCell ref="B19:E19"/>
    <mergeCell ref="F19:G19"/>
    <mergeCell ref="B20:E20"/>
    <mergeCell ref="F20:G20"/>
    <mergeCell ref="B21:E21"/>
    <mergeCell ref="F21:G21"/>
    <mergeCell ref="B22:E22"/>
    <mergeCell ref="F22:G22"/>
    <mergeCell ref="B23:E23"/>
    <mergeCell ref="F23:G23"/>
    <mergeCell ref="B24:E24"/>
    <mergeCell ref="F24:G24"/>
    <mergeCell ref="B25:E25"/>
    <mergeCell ref="F25:G25"/>
    <mergeCell ref="B26:E26"/>
    <mergeCell ref="F26:G26"/>
    <mergeCell ref="B27:E27"/>
    <mergeCell ref="F27:G27"/>
    <mergeCell ref="B28:E28"/>
    <mergeCell ref="F28:G28"/>
    <mergeCell ref="B29:E29"/>
    <mergeCell ref="F29:G29"/>
    <mergeCell ref="B30:E30"/>
    <mergeCell ref="F30:G30"/>
    <mergeCell ref="B31:E31"/>
    <mergeCell ref="F31:G31"/>
    <mergeCell ref="A32:B32"/>
    <mergeCell ref="C32:D32"/>
    <mergeCell ref="E32:F32"/>
    <mergeCell ref="G32:H32"/>
    <mergeCell ref="A33:B33"/>
    <mergeCell ref="C33:E33"/>
    <mergeCell ref="G33:H33"/>
    <mergeCell ref="A34:B34"/>
    <mergeCell ref="C34:H34"/>
    <mergeCell ref="A35:H35"/>
    <mergeCell ref="A37:H37"/>
    <mergeCell ref="A45:C45"/>
    <mergeCell ref="A46:H46"/>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4" customWidth="1"/>
    <col min="2" max="2" width="72" customWidth="1"/>
  </cols>
  <sheetData>
    <row r="1" ht="28" customHeight="1" spans="1:2" x14ac:dyDescent="0.25">
      <c r="A1" s="3" t="s">
        <v>88</v>
      </c>
      <c r="B1" s="3"/>
    </row>
    <row r="2" ht="20" customHeight="1" spans="1:2" x14ac:dyDescent="0.25">
      <c r="A2" s="1" t="s">
        <v>89</v>
      </c>
      <c r="B2" s="5" t="s">
        <v>90</v>
      </c>
    </row>
    <row r="3" ht="20" customHeight="1" spans="1:2" x14ac:dyDescent="0.25">
      <c r="A3" s="1" t="s">
        <v>91</v>
      </c>
      <c r="B3" s="5" t="s">
        <v>92</v>
      </c>
    </row>
    <row r="4" ht="20" customHeight="1" spans="1:2" x14ac:dyDescent="0.25">
      <c r="A4" s="1" t="s">
        <v>93</v>
      </c>
      <c r="B4" s="5" t="s">
        <v>94</v>
      </c>
    </row>
    <row r="5" ht="20" customHeight="1" spans="1:2" x14ac:dyDescent="0.25">
      <c r="A5" s="1" t="s">
        <v>95</v>
      </c>
      <c r="B5" s="5" t="s">
        <v>96</v>
      </c>
    </row>
    <row r="6" ht="20" customHeight="1" spans="1:2" x14ac:dyDescent="0.25">
      <c r="A6" s="1" t="s">
        <v>97</v>
      </c>
      <c r="B6" s="5" t="s">
        <v>98</v>
      </c>
    </row>
    <row r="7" ht="20" customHeight="1" spans="1:2" x14ac:dyDescent="0.25">
      <c r="A7" s="1" t="s">
        <v>99</v>
      </c>
      <c r="B7" s="5" t="s">
        <v>100</v>
      </c>
    </row>
    <row r="8" ht="20" customHeight="1" spans="1:2" x14ac:dyDescent="0.25">
      <c r="A8" s="1" t="s">
        <v>101</v>
      </c>
      <c r="B8" s="5" t="s">
        <v>102</v>
      </c>
    </row>
    <row r="9" ht="20" customHeight="1" spans="1:2" x14ac:dyDescent="0.25">
      <c r="A9" s="1" t="s">
        <v>103</v>
      </c>
      <c r="B9" s="5" t="s">
        <v>104</v>
      </c>
    </row>
    <row r="10" ht="20" customHeight="1" spans="1:2" x14ac:dyDescent="0.25">
      <c r="A10" s="1" t="s">
        <v>105</v>
      </c>
      <c r="B10" s="5" t="s">
        <v>106</v>
      </c>
    </row>
    <row r="11" ht="20" customHeight="1" spans="1:2" x14ac:dyDescent="0.25">
      <c r="A11" s="1" t="s">
        <v>107</v>
      </c>
      <c r="B11" s="5" t="s">
        <v>108</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請求フクロウ（FUKULO／合同会社商陣）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