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<sst xmlns="http://schemas.openxmlformats.org/spreadsheetml/2006/main" count="106" uniqueCount="63">
  <si>
    <t>部分払の請求額の計算表（前払金の控除つき）</t>
  </si>
  <si>
    <t>工事名</t>
  </si>
  <si>
    <t>発注者</t>
  </si>
  <si>
    <t>契約番号</t>
  </si>
  <si>
    <t>公共工事標準請負契約約款 第38条第6項の式：部分払金の額 ≦ 請負代金相当額 ×（〇／10 − 前払金額／請負代金額）。2回目からは、請負代金相当額から既に部分払の対象となった額を引きます（第7項）。〇・回数・日数は、実際の契約書の数字で確かめてください。</t>
  </si>
  <si>
    <t>契約の数字</t>
  </si>
  <si>
    <t>請負代金額（税込）</t>
  </si>
  <si>
    <t>契約書の金額</t>
  </si>
  <si>
    <t>受け取った前払金額</t>
  </si>
  <si>
    <t>中間前払金を受けているときは、契約の式で確かめる</t>
  </si>
  <si>
    <t>部分払の割合（十分の〇の〇）</t>
  </si>
  <si>
    <t>契約書の第1項の数字（たとえば九）</t>
  </si>
  <si>
    <t>部分払の回数の上限（〇回）</t>
  </si>
  <si>
    <t>契約書の「工期中〇回」</t>
  </si>
  <si>
    <t>回ごとの計算</t>
  </si>
  <si>
    <t>項目</t>
  </si>
  <si>
    <t>1回目</t>
  </si>
  <si>
    <t>2回目</t>
  </si>
  <si>
    <t>3回目</t>
  </si>
  <si>
    <t>計算</t>
  </si>
  <si>
    <t>出来形の確認を請求した日</t>
  </si>
  <si>
    <t>入れる</t>
  </si>
  <si>
    <t>検査の期限の目安</t>
  </si>
  <si>
    <t>請求の日＋14日（第3項）</t>
  </si>
  <si>
    <t>請負代金相当額（累計）</t>
  </si>
  <si>
    <t>出来形と搬入済みの材料に相応する額の累計</t>
  </si>
  <si>
    <t>既に部分払の対象となった額</t>
  </si>
  <si>
    <t>前の回の累計</t>
  </si>
  <si>
    <t>今回の対象の額</t>
  </si>
  <si>
    <t>累計−既に対象となった額</t>
  </si>
  <si>
    <t>部分払金の上限</t>
  </si>
  <si>
    <t>対象×〇/10−対象×前払金額/請負代金額</t>
  </si>
  <si>
    <t>請求する部分払金</t>
  </si>
  <si>
    <t>上限以下で入れる</t>
  </si>
  <si>
    <t>上限との比べ</t>
  </si>
  <si>
    <t>部分払を請求した日</t>
  </si>
  <si>
    <t>支払の期限の目安</t>
  </si>
  <si>
    <t>請求の日＋14日（第5項）</t>
  </si>
  <si>
    <t>回数</t>
  </si>
  <si>
    <t>金額は契約書の請負代金額と同じく税込で入れます。1円未満の扱いは発注者の定めによります（この表は切り捨て）。日付の「目安」は請求の日に14日を足しただけです。期限の数え方は契約書と発注者の運用で確かめてください。</t>
  </si>
  <si>
    <t>〇〇市立〇〇小学校 校舎改修工事（建築）</t>
  </si>
  <si>
    <t>〇〇市</t>
  </si>
  <si>
    <t>第2026-0457号</t>
  </si>
  <si>
    <t>配布元</t>
  </si>
  <si>
    <t>請求フクロウ（FUKULO／合同会社商陣） https://seikyu.fukulo.com/templates/</t>
  </si>
  <si>
    <t>シート構成</t>
  </si>
  <si>
    <t>「記入用」（そのまま使える様式と空欄）・「記入例」（書き方の見本）・「説明」の3枚です。</t>
  </si>
  <si>
    <t>使い方</t>
  </si>
  <si>
    <t>「記入用」の契約の数字（請負代金額・受け取った前払金額・部分払の割合・回数の上限）を入れます。回ごとの計算の表に、確認を請求した日と請負代金相当額の累計を入れると、今回の対象の額と部分払金の上限が出ます。請求する額を入れ、部分払を請求した日を入れます。</t>
  </si>
  <si>
    <t>計算のしかた</t>
  </si>
  <si>
    <t>既に対象となった額＝前の回の累計（1回目は0）。今回の対象の額＝累計−既に対象となった額。部分払金の上限＝対象×〇÷10−対象×前払金額÷請負代金額（1円未満切り捨て）。記入例の1回目：22,550,000×9÷10−22,550,000×18,000,000÷45,100,000＝20,295,000−9,000,000＝11,295,000。2回目：対象11,275,000で10,147,500−4,500,000＝5,647,500。</t>
  </si>
  <si>
    <t>自社に合わせて直すなら</t>
  </si>
  <si>
    <t>回数の上限が4回以上の契約は、3回目の列の右に列を足し、同じ数式を写してください。発注者が1円未満や千円未満の扱いを決めている場合は、上限の数式の ROUNDDOWN の桁を合わせます。</t>
  </si>
  <si>
    <t>気をつけること</t>
  </si>
  <si>
    <t>請負代金相当額は、内訳書（承認を受けたもの）か発注者との協議で決まる額で、自社で決める額ではありません。期限の目安は請求の日に14日を足しただけです。</t>
  </si>
  <si>
    <t>ご利用にあたっての注意</t>
  </si>
  <si>
    <t>無料でお使いいただけます。社内での利用・改変・印刷・配布は自由です。この様式そのものの再配布・販売はご遠慮ください。記入例の会社名・人名・住所・登録番号・金額・日付はすべて架空です。契約の支払条件・税の扱いは、利用者の責任で契約書・取引先・税理士・税務署にお確かめください。</t>
  </si>
  <si>
    <t>関係する法令等</t>
  </si>
  <si>
    <t>公共工事標準請負契約約款（中央建設業審議会決定・令和7年12月2日改正）第38条第1項（出来形部分と搬入済みの材料に相応する請負代金相当額の十分の〇以内・工期中〇回まで）・第3項（確認の請求から14日以内に検査）・第5項（請求から14日以内に支払）・第6項（部分払金の額の式）・第7項（2回目以降は既に部分払の対象となった額を控除）。実際の数字は各契約書によります。</t>
  </si>
  <si>
    <t>更新日</t>
  </si>
  <si>
    <t>2026年10月24日</t>
  </si>
  <si>
    <t>請求フクロウについて</t>
  </si>
  <si>
    <t>出来高請求書・部分払・工事の請求書・支払通知・インボイスの扱いを、無料Excelと解説でまとめた専門サイトです。https://seikyu.fukulo.com/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</si>
</sst>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quot;&quot;"/>
    <numFmt numFmtId="165" formatCode="yyyy/mm/dd"/>
  </numFmts>
  <fonts count="7" x14ac:knownFonts="1">
    <font>
      <color theme="1"/>
      <family val="2"/>
      <scheme val="minor"/>
      <sz val="11"/>
      <name val="Calibri"/>
    </font>
    <font>
      <b/>
      <sz val="16"/>
    </font>
    <font>
      <b/>
      <sz val="10"/>
    </font>
    <font>
      <sz val="10"/>
    </font>
    <font>
      <color rgb="FF4B5563"/>
      <sz val="9"/>
    </font>
    <font>
      <b/>
      <sz val="12"/>
    </font>
    <font>
      <b/>
      <color rgb="FFFFFFFF"/>
      <sz val="10"/>
    </font>
  </fonts>
  <fills count="5">
    <fill>
      <patternFill patternType="none"/>
    </fill>
    <fill>
      <patternFill patternType="gray125"/>
    </fill>
    <fill>
      <patternFill patternType="solid">
        <fgColor rgb="FFEAF0FA"/>
      </patternFill>
    </fill>
    <fill>
      <patternFill patternType="solid">
        <fgColor rgb="FFFFFDF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11">
    <xf numFmtId="0" fontId="0" fillId="0" borderId="0" xfId="0"/>
    <xf numFmtId="0" fontId="1" fillId="0" borderId="0" xfId="0" applyFont="1" applyAlignment="1">
      <alignment horizontal="center" vertical="center"/>
    </xf>
    <xf numFmtId="0" fontId="2" fillId="2" borderId="1" xfId="0" applyFont="1" applyFill="1" applyBorder="1" applyAlignment="1">
      <alignment vertical="center" wrapText="1"/>
    </xf>
    <xf numFmtId="0" fontId="3" fillId="3" borderId="1" xfId="0" applyFont="1" applyFill="1" applyBorder="1" applyAlignment="1">
      <alignment vertical="center" wrapText="1"/>
    </xf>
    <xf numFmtId="0" fontId="4" fillId="0" borderId="0" xfId="0" applyFont="1" applyAlignment="1">
      <alignment vertical="center" wrapText="1"/>
    </xf>
    <xf numFmtId="0" fontId="5" fillId="0" borderId="0" xfId="0" applyFont="1" applyAlignment="1">
      <alignment vertical="center"/>
    </xf>
    <xf numFmtId="164" fontId="3" fillId="0" borderId="1" xfId="0" applyNumberFormat="1" applyFont="1" applyBorder="1" applyAlignment="1">
      <alignment horizontal="right" vertical="center"/>
    </xf>
    <xf numFmtId="0" fontId="3" fillId="0" borderId="1" xfId="0" applyFont="1" applyBorder="1" applyAlignment="1">
      <alignment horizontal="center" vertical="center"/>
    </xf>
    <xf numFmtId="0" fontId="6" fillId="4" borderId="1" xfId="0" applyFont="1" applyFill="1" applyBorder="1" applyAlignment="1">
      <alignment horizontal="center" vertical="center" wrapText="1"/>
    </xf>
    <xf numFmtId="0" fontId="3" fillId="0" borderId="1" xfId="0" applyFont="1" applyBorder="1" applyAlignment="1">
      <alignment vertical="center" wrapText="1"/>
    </xf>
    <xf numFmtId="165" fontId="3" fillId="3" borderId="1"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6"/>
  <sheetViews>
    <sheetView workbookViewId="0" showGridLines="0"/>
  </sheetViews>
  <sheetFormatPr defaultRowHeight="15" outlineLevelRow="0" outlineLevelCol="0" x14ac:dyDescent="55"/>
  <cols>
    <col min="1" max="1" width="30" customWidth="1"/>
    <col min="2" max="4" width="16" customWidth="1"/>
    <col min="5" max="5" width="30" customWidth="1"/>
  </cols>
  <sheetData>
    <row r="1" ht="28" customHeight="1" spans="1:5" x14ac:dyDescent="0.25">
      <c r="A1" s="1" t="s">
        <v>0</v>
      </c>
      <c r="B1" s="1"/>
      <c r="C1" s="1"/>
      <c r="D1" s="1"/>
      <c r="E1" s="1"/>
    </row>
    <row r="2" ht="20" customHeight="1" spans="1:5" x14ac:dyDescent="0.25">
      <c r="A2" s="2" t="s">
        <v>1</v>
      </c>
      <c r="B2" s="3"/>
      <c r="C2" s="3"/>
      <c r="D2" s="3"/>
      <c r="E2" s="3"/>
    </row>
    <row r="3" ht="20" customHeight="1" spans="1:5" x14ac:dyDescent="0.25">
      <c r="A3" s="2" t="s">
        <v>2</v>
      </c>
      <c r="B3" s="3"/>
      <c r="C3" s="3"/>
      <c r="D3" s="2" t="s">
        <v>3</v>
      </c>
      <c r="E3" s="3"/>
    </row>
    <row r="4" ht="44" customHeight="1" spans="1:5" x14ac:dyDescent="0.25">
      <c r="A4" s="4" t="s">
        <v>4</v>
      </c>
      <c r="B4" s="4"/>
      <c r="C4" s="4"/>
      <c r="D4" s="4"/>
      <c r="E4" s="4"/>
    </row>
    <row r="5" ht="20" customHeight="1" x14ac:dyDescent="0.25"/>
    <row r="6" ht="20" customHeight="1" spans="1:5" x14ac:dyDescent="0.25">
      <c r="A6" s="5" t="s">
        <v>5</v>
      </c>
      <c r="B6" s="5"/>
      <c r="C6" s="5"/>
      <c r="D6" s="5"/>
      <c r="E6" s="5"/>
    </row>
    <row r="7" ht="20" customHeight="1" spans="1:5" x14ac:dyDescent="0.25">
      <c r="A7" s="2" t="s">
        <v>6</v>
      </c>
      <c r="B7" s="2"/>
      <c r="C7" s="6"/>
      <c r="D7" s="4" t="s">
        <v>7</v>
      </c>
      <c r="E7" s="4"/>
    </row>
    <row r="8" ht="20" customHeight="1" spans="1:5" x14ac:dyDescent="0.25">
      <c r="A8" s="2" t="s">
        <v>8</v>
      </c>
      <c r="B8" s="2"/>
      <c r="C8" s="6"/>
      <c r="D8" s="4" t="s">
        <v>9</v>
      </c>
      <c r="E8" s="4"/>
    </row>
    <row r="9" ht="20" customHeight="1" spans="1:5" x14ac:dyDescent="0.25">
      <c r="A9" s="2" t="s">
        <v>10</v>
      </c>
      <c r="B9" s="2"/>
      <c r="C9" s="7"/>
      <c r="D9" s="4" t="s">
        <v>11</v>
      </c>
      <c r="E9" s="4"/>
    </row>
    <row r="10" ht="20" customHeight="1" spans="1:5" x14ac:dyDescent="0.25">
      <c r="A10" s="2" t="s">
        <v>12</v>
      </c>
      <c r="B10" s="2"/>
      <c r="C10" s="7"/>
      <c r="D10" s="4" t="s">
        <v>13</v>
      </c>
      <c r="E10" s="4"/>
    </row>
    <row r="11" ht="20" customHeight="1" x14ac:dyDescent="0.25"/>
    <row r="12" ht="20" customHeight="1" spans="1:5" x14ac:dyDescent="0.25">
      <c r="A12" s="5" t="s">
        <v>14</v>
      </c>
      <c r="B12" s="5"/>
      <c r="C12" s="5"/>
      <c r="D12" s="5"/>
      <c r="E12" s="5"/>
    </row>
    <row r="13" ht="20" customHeight="1" spans="1:5" x14ac:dyDescent="0.25">
      <c r="A13" s="8" t="s">
        <v>15</v>
      </c>
      <c r="B13" s="8" t="s">
        <v>16</v>
      </c>
      <c r="C13" s="8" t="s">
        <v>17</v>
      </c>
      <c r="D13" s="8" t="s">
        <v>18</v>
      </c>
      <c r="E13" s="8" t="s">
        <v>19</v>
      </c>
    </row>
    <row r="14" ht="20" customHeight="1" spans="1:5" x14ac:dyDescent="0.25">
      <c r="A14" s="2" t="s">
        <v>20</v>
      </c>
      <c r="B14" s="3"/>
      <c r="C14" s="3"/>
      <c r="D14" s="3"/>
      <c r="E14" s="4" t="s">
        <v>21</v>
      </c>
    </row>
    <row r="15" ht="20" customHeight="1" spans="1:5" x14ac:dyDescent="0.25">
      <c r="A15" s="2" t="s">
        <v>22</v>
      </c>
      <c r="B15" s="9">
        <f>IF(B14="","",TEXT(B14+14,"yyyy/mm/dd"))</f>
      </c>
      <c r="C15" s="9">
        <f>IF(C14="","",TEXT(C14+14,"yyyy/mm/dd"))</f>
      </c>
      <c r="D15" s="9">
        <f>IF(D14="","",TEXT(D14+14,"yyyy/mm/dd"))</f>
      </c>
      <c r="E15" s="4" t="s">
        <v>23</v>
      </c>
    </row>
    <row r="16" ht="20" customHeight="1" spans="1:5" x14ac:dyDescent="0.25">
      <c r="A16" s="2" t="s">
        <v>24</v>
      </c>
      <c r="B16" s="6"/>
      <c r="C16" s="6"/>
      <c r="D16" s="6"/>
      <c r="E16" s="4" t="s">
        <v>25</v>
      </c>
    </row>
    <row r="17" ht="20" customHeight="1" spans="1:5" x14ac:dyDescent="0.25">
      <c r="A17" s="2" t="s">
        <v>26</v>
      </c>
      <c r="B17" s="6">
        <f>IF(B16="","",0)</f>
      </c>
      <c r="C17" s="6">
        <f>IF(C16="","",B16)</f>
      </c>
      <c r="D17" s="6">
        <f>IF(D16="","",C16)</f>
      </c>
      <c r="E17" s="4" t="s">
        <v>27</v>
      </c>
    </row>
    <row r="18" ht="20" customHeight="1" spans="1:5" x14ac:dyDescent="0.25">
      <c r="A18" s="2" t="s">
        <v>28</v>
      </c>
      <c r="B18" s="6">
        <f>IF(B16="","",B16-B17)</f>
      </c>
      <c r="C18" s="6">
        <f>IF(C16="","",C16-C17)</f>
      </c>
      <c r="D18" s="6">
        <f>IF(D16="","",D16-D17)</f>
      </c>
      <c r="E18" s="4" t="s">
        <v>29</v>
      </c>
    </row>
    <row r="19" ht="20" customHeight="1" spans="1:5" x14ac:dyDescent="0.25">
      <c r="A19" s="2" t="s">
        <v>30</v>
      </c>
      <c r="B19" s="6">
        <f>IF(OR(B18="",$C$7=""),"",ROUNDDOWN(B18*$C$9/10-B18*$C$8/$C$7,0))</f>
      </c>
      <c r="C19" s="6">
        <f>IF(OR(C18="",$C$7=""),"",ROUNDDOWN(C18*$C$9/10-C18*$C$8/$C$7,0))</f>
      </c>
      <c r="D19" s="6">
        <f>IF(OR(D18="",$C$7=""),"",ROUNDDOWN(D18*$C$9/10-D18*$C$8/$C$7,0))</f>
      </c>
      <c r="E19" s="4" t="s">
        <v>31</v>
      </c>
    </row>
    <row r="20" ht="20" customHeight="1" spans="1:5" x14ac:dyDescent="0.25">
      <c r="A20" s="2" t="s">
        <v>32</v>
      </c>
      <c r="B20" s="6"/>
      <c r="C20" s="6"/>
      <c r="D20" s="6"/>
      <c r="E20" s="4" t="s">
        <v>33</v>
      </c>
    </row>
    <row r="21" ht="20" customHeight="1" spans="1:5" x14ac:dyDescent="0.25">
      <c r="A21" s="2" t="s">
        <v>34</v>
      </c>
      <c r="B21" s="9">
        <f>IF(B20="","",IF(B20&gt;B19,"上限を超えています","上限の範囲内"))</f>
      </c>
      <c r="C21" s="9">
        <f>IF(C20="","",IF(C20&gt;C19,"上限を超えています","上限の範囲内"))</f>
      </c>
      <c r="D21" s="9">
        <f>IF(D20="","",IF(D20&gt;D19,"上限を超えています","上限の範囲内"))</f>
      </c>
      <c r="E21" s="4"/>
    </row>
    <row r="22" ht="20" customHeight="1" spans="1:5" x14ac:dyDescent="0.25">
      <c r="A22" s="2" t="s">
        <v>35</v>
      </c>
      <c r="B22" s="3"/>
      <c r="C22" s="3"/>
      <c r="D22" s="3"/>
      <c r="E22" s="4" t="s">
        <v>21</v>
      </c>
    </row>
    <row r="23" ht="20" customHeight="1" spans="1:5" x14ac:dyDescent="0.25">
      <c r="A23" s="2" t="s">
        <v>36</v>
      </c>
      <c r="B23" s="9">
        <f>IF(B22="","",TEXT(B22+14,"yyyy/mm/dd"))</f>
      </c>
      <c r="C23" s="9">
        <f>IF(C22="","",TEXT(C22+14,"yyyy/mm/dd"))</f>
      </c>
      <c r="D23" s="9">
        <f>IF(D22="","",TEXT(D22+14,"yyyy/mm/dd"))</f>
      </c>
      <c r="E23" s="4" t="s">
        <v>37</v>
      </c>
    </row>
    <row r="24" ht="20" customHeight="1" x14ac:dyDescent="0.25"/>
    <row r="25" ht="20" customHeight="1" spans="1:5" x14ac:dyDescent="0.25">
      <c r="A25" s="2" t="s">
        <v>38</v>
      </c>
      <c r="B25" s="2"/>
      <c r="C25" s="9" t="str">
        <f>IF(COUNT(B16:D16)=0,"まだ入れていません",IF(COUNT(B16:D16)&gt;$C$10,"回数の上限を超えます","上限の範囲内（"&amp;COUNT(B16:D16)&amp;"回目まで）"))</f>
        <v>まだ入れていません</v>
      </c>
      <c r="D25" s="9"/>
      <c r="E25" s="9"/>
    </row>
    <row r="26" ht="44" customHeight="1" spans="1:5" x14ac:dyDescent="0.25">
      <c r="A26" s="4" t="s">
        <v>39</v>
      </c>
      <c r="B26" s="4"/>
      <c r="C26" s="4"/>
      <c r="D26" s="4"/>
      <c r="E26" s="4"/>
    </row>
  </sheetData>
  <mergeCells count="17">
    <mergeCell ref="A1:E1"/>
    <mergeCell ref="B2:E2"/>
    <mergeCell ref="B3:C3"/>
    <mergeCell ref="A4:E4"/>
    <mergeCell ref="A6:E6"/>
    <mergeCell ref="A7:B7"/>
    <mergeCell ref="D7:E7"/>
    <mergeCell ref="A8:B8"/>
    <mergeCell ref="D8:E8"/>
    <mergeCell ref="A9:B9"/>
    <mergeCell ref="D9:E9"/>
    <mergeCell ref="A10:B10"/>
    <mergeCell ref="D10:E10"/>
    <mergeCell ref="A12:E12"/>
    <mergeCell ref="A25:B25"/>
    <mergeCell ref="C25:E25"/>
    <mergeCell ref="A26:E26"/>
  </mergeCells>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6"/>
  <sheetViews>
    <sheetView workbookViewId="0" showGridLines="0"/>
  </sheetViews>
  <sheetFormatPr defaultRowHeight="15" outlineLevelRow="0" outlineLevelCol="0" x14ac:dyDescent="55"/>
  <cols>
    <col min="1" max="1" width="30" customWidth="1"/>
    <col min="2" max="4" width="16" customWidth="1"/>
    <col min="5" max="5" width="30" customWidth="1"/>
  </cols>
  <sheetData>
    <row r="1" ht="28" customHeight="1" spans="1:5" x14ac:dyDescent="0.25">
      <c r="A1" s="1" t="s">
        <v>0</v>
      </c>
      <c r="B1" s="1"/>
      <c r="C1" s="1"/>
      <c r="D1" s="1"/>
      <c r="E1" s="1"/>
    </row>
    <row r="2" ht="20" customHeight="1" spans="1:5" x14ac:dyDescent="0.25">
      <c r="A2" s="2" t="s">
        <v>1</v>
      </c>
      <c r="B2" s="3" t="s">
        <v>40</v>
      </c>
      <c r="C2" s="3"/>
      <c r="D2" s="3"/>
      <c r="E2" s="3"/>
    </row>
    <row r="3" ht="20" customHeight="1" spans="1:5" x14ac:dyDescent="0.25">
      <c r="A3" s="2" t="s">
        <v>2</v>
      </c>
      <c r="B3" s="3" t="s">
        <v>41</v>
      </c>
      <c r="C3" s="3"/>
      <c r="D3" s="2" t="s">
        <v>3</v>
      </c>
      <c r="E3" s="3" t="s">
        <v>42</v>
      </c>
    </row>
    <row r="4" ht="44" customHeight="1" spans="1:5" x14ac:dyDescent="0.25">
      <c r="A4" s="4" t="s">
        <v>4</v>
      </c>
      <c r="B4" s="4"/>
      <c r="C4" s="4"/>
      <c r="D4" s="4"/>
      <c r="E4" s="4"/>
    </row>
    <row r="5" ht="20" customHeight="1" x14ac:dyDescent="0.25"/>
    <row r="6" ht="20" customHeight="1" spans="1:5" x14ac:dyDescent="0.25">
      <c r="A6" s="5" t="s">
        <v>5</v>
      </c>
      <c r="B6" s="5"/>
      <c r="C6" s="5"/>
      <c r="D6" s="5"/>
      <c r="E6" s="5"/>
    </row>
    <row r="7" ht="20" customHeight="1" spans="1:5" x14ac:dyDescent="0.25">
      <c r="A7" s="2" t="s">
        <v>6</v>
      </c>
      <c r="B7" s="2"/>
      <c r="C7" s="6">
        <v>45100000</v>
      </c>
      <c r="D7" s="4" t="s">
        <v>7</v>
      </c>
      <c r="E7" s="4"/>
    </row>
    <row r="8" ht="20" customHeight="1" spans="1:5" x14ac:dyDescent="0.25">
      <c r="A8" s="2" t="s">
        <v>8</v>
      </c>
      <c r="B8" s="2"/>
      <c r="C8" s="6">
        <v>18000000</v>
      </c>
      <c r="D8" s="4" t="s">
        <v>9</v>
      </c>
      <c r="E8" s="4"/>
    </row>
    <row r="9" ht="20" customHeight="1" spans="1:5" x14ac:dyDescent="0.25">
      <c r="A9" s="2" t="s">
        <v>10</v>
      </c>
      <c r="B9" s="2"/>
      <c r="C9" s="7">
        <v>9</v>
      </c>
      <c r="D9" s="4" t="s">
        <v>11</v>
      </c>
      <c r="E9" s="4"/>
    </row>
    <row r="10" ht="20" customHeight="1" spans="1:5" x14ac:dyDescent="0.25">
      <c r="A10" s="2" t="s">
        <v>12</v>
      </c>
      <c r="B10" s="2"/>
      <c r="C10" s="7">
        <v>3</v>
      </c>
      <c r="D10" s="4" t="s">
        <v>13</v>
      </c>
      <c r="E10" s="4"/>
    </row>
    <row r="11" ht="20" customHeight="1" x14ac:dyDescent="0.25"/>
    <row r="12" ht="20" customHeight="1" spans="1:5" x14ac:dyDescent="0.25">
      <c r="A12" s="5" t="s">
        <v>14</v>
      </c>
      <c r="B12" s="5"/>
      <c r="C12" s="5"/>
      <c r="D12" s="5"/>
      <c r="E12" s="5"/>
    </row>
    <row r="13" ht="20" customHeight="1" spans="1:5" x14ac:dyDescent="0.25">
      <c r="A13" s="8" t="s">
        <v>15</v>
      </c>
      <c r="B13" s="8" t="s">
        <v>16</v>
      </c>
      <c r="C13" s="8" t="s">
        <v>17</v>
      </c>
      <c r="D13" s="8" t="s">
        <v>18</v>
      </c>
      <c r="E13" s="8" t="s">
        <v>19</v>
      </c>
    </row>
    <row r="14" ht="20" customHeight="1" spans="1:5" x14ac:dyDescent="0.25">
      <c r="A14" s="2" t="s">
        <v>20</v>
      </c>
      <c r="B14" s="10">
        <v>46328</v>
      </c>
      <c r="C14" s="10">
        <v>46392</v>
      </c>
      <c r="D14" s="3"/>
      <c r="E14" s="4" t="s">
        <v>21</v>
      </c>
    </row>
    <row r="15" ht="20" customHeight="1" spans="1:5" x14ac:dyDescent="0.25">
      <c r="A15" s="2" t="s">
        <v>22</v>
      </c>
      <c r="B15" s="9" t="str">
        <f>IF(B14="","",TEXT(B14+14,"yyyy/mm/dd"))</f>
        <v>2026/11/16</v>
      </c>
      <c r="C15" s="9" t="str">
        <f>IF(C14="","",TEXT(C14+14,"yyyy/mm/dd"))</f>
        <v>2027/01/19</v>
      </c>
      <c r="D15" s="9">
        <f>IF(D14="","",TEXT(D14+14,"yyyy/mm/dd"))</f>
      </c>
      <c r="E15" s="4" t="s">
        <v>23</v>
      </c>
    </row>
    <row r="16" ht="20" customHeight="1" spans="1:5" x14ac:dyDescent="0.25">
      <c r="A16" s="2" t="s">
        <v>24</v>
      </c>
      <c r="B16" s="6">
        <v>22550000</v>
      </c>
      <c r="C16" s="6">
        <v>33825000</v>
      </c>
      <c r="D16" s="6"/>
      <c r="E16" s="4" t="s">
        <v>25</v>
      </c>
    </row>
    <row r="17" ht="20" customHeight="1" spans="1:5" x14ac:dyDescent="0.25">
      <c r="A17" s="2" t="s">
        <v>26</v>
      </c>
      <c r="B17" s="6">
        <f>IF(B16="","",0)</f>
        <v>0</v>
      </c>
      <c r="C17" s="6">
        <f>IF(C16="","",B16)</f>
        <v>22550000</v>
      </c>
      <c r="D17" s="6">
        <f>IF(D16="","",C16)</f>
      </c>
      <c r="E17" s="4" t="s">
        <v>27</v>
      </c>
    </row>
    <row r="18" ht="20" customHeight="1" spans="1:5" x14ac:dyDescent="0.25">
      <c r="A18" s="2" t="s">
        <v>28</v>
      </c>
      <c r="B18" s="6">
        <f>IF(B16="","",B16-B17)</f>
        <v>22550000</v>
      </c>
      <c r="C18" s="6">
        <f>IF(C16="","",C16-C17)</f>
        <v>11275000</v>
      </c>
      <c r="D18" s="6">
        <f>IF(D16="","",D16-D17)</f>
      </c>
      <c r="E18" s="4" t="s">
        <v>29</v>
      </c>
    </row>
    <row r="19" ht="20" customHeight="1" spans="1:5" x14ac:dyDescent="0.25">
      <c r="A19" s="2" t="s">
        <v>30</v>
      </c>
      <c r="B19" s="6">
        <f>IF(OR(B18="",$C$7=""),"",ROUNDDOWN(B18*$C$9/10-B18*$C$8/$C$7,0))</f>
        <v>11295000</v>
      </c>
      <c r="C19" s="6">
        <f>IF(OR(C18="",$C$7=""),"",ROUNDDOWN(C18*$C$9/10-C18*$C$8/$C$7,0))</f>
        <v>5647500</v>
      </c>
      <c r="D19" s="6">
        <f>IF(OR(D18="",$C$7=""),"",ROUNDDOWN(D18*$C$9/10-D18*$C$8/$C$7,0))</f>
      </c>
      <c r="E19" s="4" t="s">
        <v>31</v>
      </c>
    </row>
    <row r="20" ht="20" customHeight="1" spans="1:5" x14ac:dyDescent="0.25">
      <c r="A20" s="2" t="s">
        <v>32</v>
      </c>
      <c r="B20" s="6">
        <v>11295000</v>
      </c>
      <c r="C20" s="6">
        <v>5647500</v>
      </c>
      <c r="D20" s="6"/>
      <c r="E20" s="4" t="s">
        <v>33</v>
      </c>
    </row>
    <row r="21" ht="20" customHeight="1" spans="1:5" x14ac:dyDescent="0.25">
      <c r="A21" s="2" t="s">
        <v>34</v>
      </c>
      <c r="B21" s="9" t="str">
        <f>IF(B20="","",IF(B20&gt;B19,"上限を超えています","上限の範囲内"))</f>
        <v>上限の範囲内</v>
      </c>
      <c r="C21" s="9" t="str">
        <f>IF(C20="","",IF(C20&gt;C19,"上限を超えています","上限の範囲内"))</f>
        <v>上限の範囲内</v>
      </c>
      <c r="D21" s="9">
        <f>IF(D20="","",IF(D20&gt;D19,"上限を超えています","上限の範囲内"))</f>
      </c>
      <c r="E21" s="4"/>
    </row>
    <row r="22" ht="20" customHeight="1" spans="1:5" x14ac:dyDescent="0.25">
      <c r="A22" s="2" t="s">
        <v>35</v>
      </c>
      <c r="B22" s="10">
        <v>46346</v>
      </c>
      <c r="C22" s="10">
        <v>46409</v>
      </c>
      <c r="D22" s="3"/>
      <c r="E22" s="4" t="s">
        <v>21</v>
      </c>
    </row>
    <row r="23" ht="20" customHeight="1" spans="1:5" x14ac:dyDescent="0.25">
      <c r="A23" s="2" t="s">
        <v>36</v>
      </c>
      <c r="B23" s="9" t="str">
        <f>IF(B22="","",TEXT(B22+14,"yyyy/mm/dd"))</f>
        <v>2026/12/04</v>
      </c>
      <c r="C23" s="9" t="str">
        <f>IF(C22="","",TEXT(C22+14,"yyyy/mm/dd"))</f>
        <v>2027/02/05</v>
      </c>
      <c r="D23" s="9">
        <f>IF(D22="","",TEXT(D22+14,"yyyy/mm/dd"))</f>
      </c>
      <c r="E23" s="4" t="s">
        <v>37</v>
      </c>
    </row>
    <row r="24" ht="20" customHeight="1" x14ac:dyDescent="0.25"/>
    <row r="25" ht="20" customHeight="1" spans="1:5" x14ac:dyDescent="0.25">
      <c r="A25" s="2" t="s">
        <v>38</v>
      </c>
      <c r="B25" s="2"/>
      <c r="C25" s="9" t="str">
        <f>IF(COUNT(B16:D16)=0,"まだ入れていません",IF(COUNT(B16:D16)&gt;$C$10,"回数の上限を超えます","上限の範囲内（"&amp;COUNT(B16:D16)&amp;"回目まで）"))</f>
        <v>上限の範囲内（2回目まで）</v>
      </c>
      <c r="D25" s="9"/>
      <c r="E25" s="9"/>
    </row>
    <row r="26" ht="44" customHeight="1" spans="1:5" x14ac:dyDescent="0.25">
      <c r="A26" s="4" t="s">
        <v>39</v>
      </c>
      <c r="B26" s="4"/>
      <c r="C26" s="4"/>
      <c r="D26" s="4"/>
      <c r="E26" s="4"/>
    </row>
  </sheetData>
  <mergeCells count="17">
    <mergeCell ref="A1:E1"/>
    <mergeCell ref="B2:E2"/>
    <mergeCell ref="B3:C3"/>
    <mergeCell ref="A4:E4"/>
    <mergeCell ref="A6:E6"/>
    <mergeCell ref="A7:B7"/>
    <mergeCell ref="D7:E7"/>
    <mergeCell ref="A8:B8"/>
    <mergeCell ref="D8:E8"/>
    <mergeCell ref="A9:B9"/>
    <mergeCell ref="D9:E9"/>
    <mergeCell ref="A10:B10"/>
    <mergeCell ref="D10:E10"/>
    <mergeCell ref="A12:E12"/>
    <mergeCell ref="A25:B25"/>
    <mergeCell ref="C25:E25"/>
    <mergeCell ref="A26:E26"/>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howGridLines="0"/>
  </sheetViews>
  <sheetFormatPr defaultRowHeight="15" outlineLevelRow="0" outlineLevelCol="0" x14ac:dyDescent="55"/>
  <cols>
    <col min="1" max="1" width="24" customWidth="1"/>
    <col min="2" max="2" width="72" customWidth="1"/>
  </cols>
  <sheetData>
    <row r="1" ht="28" customHeight="1" spans="1:2" x14ac:dyDescent="0.25">
      <c r="A1" s="1" t="s">
        <v>0</v>
      </c>
      <c r="B1" s="1"/>
    </row>
    <row r="2" ht="20" customHeight="1" spans="1:2" x14ac:dyDescent="0.25">
      <c r="A2" s="2" t="s">
        <v>43</v>
      </c>
      <c r="B2" s="9" t="s">
        <v>44</v>
      </c>
    </row>
    <row r="3" ht="20" customHeight="1" spans="1:2" x14ac:dyDescent="0.25">
      <c r="A3" s="2" t="s">
        <v>45</v>
      </c>
      <c r="B3" s="9" t="s">
        <v>46</v>
      </c>
    </row>
    <row r="4" ht="20" customHeight="1" spans="1:2" x14ac:dyDescent="0.25">
      <c r="A4" s="2" t="s">
        <v>47</v>
      </c>
      <c r="B4" s="9" t="s">
        <v>48</v>
      </c>
    </row>
    <row r="5" ht="20" customHeight="1" spans="1:2" x14ac:dyDescent="0.25">
      <c r="A5" s="2" t="s">
        <v>49</v>
      </c>
      <c r="B5" s="9" t="s">
        <v>50</v>
      </c>
    </row>
    <row r="6" ht="20" customHeight="1" spans="1:2" x14ac:dyDescent="0.25">
      <c r="A6" s="2" t="s">
        <v>51</v>
      </c>
      <c r="B6" s="9" t="s">
        <v>52</v>
      </c>
    </row>
    <row r="7" ht="20" customHeight="1" spans="1:2" x14ac:dyDescent="0.25">
      <c r="A7" s="2" t="s">
        <v>53</v>
      </c>
      <c r="B7" s="9" t="s">
        <v>54</v>
      </c>
    </row>
    <row r="8" ht="20" customHeight="1" spans="1:2" x14ac:dyDescent="0.25">
      <c r="A8" s="2" t="s">
        <v>55</v>
      </c>
      <c r="B8" s="9" t="s">
        <v>56</v>
      </c>
    </row>
    <row r="9" ht="20" customHeight="1" spans="1:2" x14ac:dyDescent="0.25">
      <c r="A9" s="2" t="s">
        <v>57</v>
      </c>
      <c r="B9" s="9" t="s">
        <v>58</v>
      </c>
    </row>
    <row r="10" ht="20" customHeight="1" spans="1:2" x14ac:dyDescent="0.25">
      <c r="A10" s="2" t="s">
        <v>59</v>
      </c>
      <c r="B10" s="9" t="s">
        <v>60</v>
      </c>
    </row>
    <row r="11" ht="20" customHeight="1" spans="1:2" x14ac:dyDescent="0.25">
      <c r="A11" s="2" t="s">
        <v>61</v>
      </c>
      <c r="B11" s="9" t="s">
        <v>62</v>
      </c>
    </row>
  </sheetData>
  <mergeCells count="1">
    <mergeCell ref="A1:B1"/>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請求フクロウ（FUKULO／合同会社商陣）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